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98169060-6701-4693-B71D-5D465B55439A}" xr6:coauthVersionLast="47" xr6:coauthVersionMax="47" xr10:uidLastSave="{00000000-0000-0000-0000-000000000000}"/>
  <bookViews>
    <workbookView xWindow="-120" yWindow="-120" windowWidth="29040" windowHeight="15720" firstSheet="1" activeTab="1" xr2:uid="{00000000-000D-0000-FFFF-FFFF00000000}"/>
  </bookViews>
  <sheets>
    <sheet name="8.1. Đất ở tại đô thị " sheetId="12" state="hidden" r:id="rId1"/>
    <sheet name="25.1. Đất ở tại nông thôn" sheetId="16" r:id="rId2"/>
    <sheet name="8.3. Đất TMDV tại đô thị" sheetId="13" state="hidden" r:id="rId3"/>
    <sheet name="25.2. Đất TMDV tại nông thôn" sheetId="14" r:id="rId4"/>
    <sheet name="8.5. Đất SXPNN tại đô thị" sheetId="17" state="hidden" r:id="rId5"/>
    <sheet name="25.3. Đất SXPNN tại nông thôn" sheetId="18" r:id="rId6"/>
    <sheet name="25.4. Đất NN" sheetId="15" r:id="rId7"/>
  </sheets>
  <externalReferences>
    <externalReference r:id="rId8"/>
  </externalReferences>
  <definedNames>
    <definedName name="_xlnm.Print_Titles" localSheetId="1">'25.1. Đất ở tại nông thôn'!$7:$8</definedName>
    <definedName name="_xlnm.Print_Titles" localSheetId="3">'25.2. Đất TMDV tại nông thôn'!$7:$8</definedName>
    <definedName name="_xlnm.Print_Titles" localSheetId="5">'25.3.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'25.1. Đất ở tại nông thôn'!$A$1:$H$17</definedName>
    <definedName name="_xlnm.Print_Area" localSheetId="3">'25.2. Đất TMDV tại nông thôn'!$A$1:$H$17</definedName>
    <definedName name="_xlnm.Print_Area" localSheetId="5">'25.3. Đất SXPNN tại nông thôn'!$A$1:$H$17</definedName>
    <definedName name="_xlnm.Print_Area" localSheetId="6">'25.4. Đất NN'!$A$1:$E$44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8" l="1"/>
  <c r="F13" i="18"/>
  <c r="G13" i="18"/>
  <c r="E14" i="18"/>
  <c r="F14" i="18"/>
  <c r="G14" i="18"/>
  <c r="F12" i="18"/>
  <c r="G12" i="18"/>
  <c r="E13" i="14"/>
  <c r="F13" i="14"/>
  <c r="G13" i="14"/>
  <c r="E14" i="14"/>
  <c r="F14" i="14"/>
  <c r="G14" i="14"/>
  <c r="E17" i="18" l="1"/>
  <c r="E12" i="18"/>
  <c r="E10" i="18"/>
  <c r="E17" i="14"/>
  <c r="E12" i="14"/>
  <c r="E10" i="14"/>
  <c r="B43" i="15"/>
  <c r="B36" i="15"/>
  <c r="B28" i="15"/>
  <c r="B20" i="15"/>
  <c r="F14" i="16"/>
  <c r="F10" i="16"/>
  <c r="F10" i="14" s="1"/>
  <c r="G10" i="16"/>
  <c r="G10" i="14" s="1"/>
  <c r="F12" i="16"/>
  <c r="G12" i="16"/>
  <c r="G12" i="14" s="1"/>
  <c r="F13" i="16"/>
  <c r="G14" i="16"/>
  <c r="F12" i="14" l="1"/>
  <c r="G10" i="18"/>
  <c r="F10" i="18"/>
  <c r="G13" i="16"/>
  <c r="E11" i="13" l="1"/>
  <c r="E52" i="17" l="1"/>
  <c r="F52" i="17" s="1"/>
  <c r="E51" i="17"/>
  <c r="H51" i="17" s="1"/>
  <c r="E49" i="17"/>
  <c r="H49" i="17" s="1"/>
  <c r="E48" i="17"/>
  <c r="F48" i="17" s="1"/>
  <c r="E47" i="17"/>
  <c r="H47" i="17" s="1"/>
  <c r="E46" i="17"/>
  <c r="H46" i="17" s="1"/>
  <c r="E45" i="17"/>
  <c r="F45" i="17" s="1"/>
  <c r="E44" i="17"/>
  <c r="H44" i="17" s="1"/>
  <c r="E43" i="17"/>
  <c r="H43" i="17" s="1"/>
  <c r="E42" i="17"/>
  <c r="F42" i="17" s="1"/>
  <c r="E41" i="17"/>
  <c r="H41" i="17" s="1"/>
  <c r="E40" i="17"/>
  <c r="H40" i="17" s="1"/>
  <c r="E39" i="17"/>
  <c r="F39" i="17" s="1"/>
  <c r="E38" i="17"/>
  <c r="H38" i="17" s="1"/>
  <c r="E37" i="17"/>
  <c r="H37" i="17" s="1"/>
  <c r="E36" i="17"/>
  <c r="F36" i="17" s="1"/>
  <c r="E35" i="17"/>
  <c r="H35" i="17" s="1"/>
  <c r="E34" i="17"/>
  <c r="H34" i="17" s="1"/>
  <c r="E32" i="17"/>
  <c r="F32" i="17" s="1"/>
  <c r="E31" i="17"/>
  <c r="H31" i="17" s="1"/>
  <c r="E30" i="17"/>
  <c r="H30" i="17" s="1"/>
  <c r="E29" i="17"/>
  <c r="F29" i="17" s="1"/>
  <c r="E28" i="17"/>
  <c r="H28" i="17" s="1"/>
  <c r="E27" i="17"/>
  <c r="H27" i="17" s="1"/>
  <c r="E26" i="17"/>
  <c r="F26" i="17" s="1"/>
  <c r="E25" i="17"/>
  <c r="H25" i="17" s="1"/>
  <c r="E24" i="17"/>
  <c r="H24" i="17" s="1"/>
  <c r="E23" i="17"/>
  <c r="F23" i="17" s="1"/>
  <c r="E22" i="17"/>
  <c r="H22" i="17" s="1"/>
  <c r="E21" i="17"/>
  <c r="H21" i="17" s="1"/>
  <c r="E20" i="17"/>
  <c r="F20" i="17" s="1"/>
  <c r="E19" i="17"/>
  <c r="H19" i="17" s="1"/>
  <c r="E18" i="17"/>
  <c r="H18" i="17" s="1"/>
  <c r="E17" i="17"/>
  <c r="F17" i="17" s="1"/>
  <c r="E16" i="17"/>
  <c r="H16" i="17" s="1"/>
  <c r="E15" i="17"/>
  <c r="H15" i="17" s="1"/>
  <c r="E14" i="17"/>
  <c r="F14" i="17" s="1"/>
  <c r="E13" i="17"/>
  <c r="G13" i="17" s="1"/>
  <c r="E12" i="17"/>
  <c r="H12" i="17" s="1"/>
  <c r="E11" i="17"/>
  <c r="F11" i="17" s="1"/>
  <c r="E10" i="17"/>
  <c r="G10" i="17" s="1"/>
  <c r="E52" i="13"/>
  <c r="H52" i="13" s="1"/>
  <c r="E51" i="13"/>
  <c r="H51" i="13" s="1"/>
  <c r="E49" i="13"/>
  <c r="G49" i="13" s="1"/>
  <c r="E48" i="13"/>
  <c r="H48" i="13" s="1"/>
  <c r="E47" i="13"/>
  <c r="H47" i="13" s="1"/>
  <c r="E46" i="13"/>
  <c r="G46" i="13" s="1"/>
  <c r="E45" i="13"/>
  <c r="H45" i="13" s="1"/>
  <c r="E44" i="13"/>
  <c r="H44" i="13" s="1"/>
  <c r="E43" i="13"/>
  <c r="G43" i="13" s="1"/>
  <c r="E42" i="13"/>
  <c r="H42" i="13" s="1"/>
  <c r="E41" i="13"/>
  <c r="H41" i="13" s="1"/>
  <c r="E40" i="13"/>
  <c r="G40" i="13" s="1"/>
  <c r="E39" i="13"/>
  <c r="H39" i="13" s="1"/>
  <c r="E38" i="13"/>
  <c r="H38" i="13" s="1"/>
  <c r="E37" i="13"/>
  <c r="G37" i="13" s="1"/>
  <c r="E36" i="13"/>
  <c r="H36" i="13" s="1"/>
  <c r="E35" i="13"/>
  <c r="H35" i="13" s="1"/>
  <c r="E34" i="13"/>
  <c r="H34" i="13" s="1"/>
  <c r="E32" i="13"/>
  <c r="H32" i="13" s="1"/>
  <c r="E31" i="13"/>
  <c r="H31" i="13" s="1"/>
  <c r="E30" i="13"/>
  <c r="G30" i="13" s="1"/>
  <c r="E29" i="13"/>
  <c r="H29" i="13" s="1"/>
  <c r="E28" i="13"/>
  <c r="H28" i="13" s="1"/>
  <c r="E27" i="13"/>
  <c r="G27" i="13" s="1"/>
  <c r="E26" i="13"/>
  <c r="H26" i="13" s="1"/>
  <c r="E25" i="13"/>
  <c r="H25" i="13" s="1"/>
  <c r="E24" i="13"/>
  <c r="G24" i="13" s="1"/>
  <c r="E23" i="13"/>
  <c r="H23" i="13" s="1"/>
  <c r="E22" i="13"/>
  <c r="H22" i="13" s="1"/>
  <c r="E21" i="13"/>
  <c r="F21" i="13" s="1"/>
  <c r="E20" i="13"/>
  <c r="H20" i="13" s="1"/>
  <c r="E19" i="13"/>
  <c r="H19" i="13" s="1"/>
  <c r="E18" i="13"/>
  <c r="F18" i="13" s="1"/>
  <c r="E17" i="13"/>
  <c r="H17" i="13" s="1"/>
  <c r="E16" i="13"/>
  <c r="H16" i="13" s="1"/>
  <c r="E15" i="13"/>
  <c r="F15" i="13" s="1"/>
  <c r="E14" i="13"/>
  <c r="H14" i="13" s="1"/>
  <c r="E13" i="13"/>
  <c r="H13" i="13" s="1"/>
  <c r="E12" i="13"/>
  <c r="G12" i="13" s="1"/>
  <c r="H11" i="13"/>
  <c r="E10" i="13"/>
  <c r="H10" i="13" s="1"/>
  <c r="H45" i="17" l="1"/>
  <c r="G25" i="17"/>
  <c r="F38" i="17"/>
  <c r="G36" i="13"/>
  <c r="G17" i="17"/>
  <c r="F47" i="17"/>
  <c r="G14" i="17"/>
  <c r="G23" i="17"/>
  <c r="G32" i="17"/>
  <c r="G47" i="17"/>
  <c r="H32" i="17"/>
  <c r="G42" i="17"/>
  <c r="H14" i="17"/>
  <c r="H42" i="17"/>
  <c r="F45" i="13"/>
  <c r="F51" i="17"/>
  <c r="G31" i="17"/>
  <c r="G45" i="13"/>
  <c r="F10" i="17"/>
  <c r="H36" i="17"/>
  <c r="G51" i="17"/>
  <c r="F48" i="13"/>
  <c r="H39" i="17"/>
  <c r="F22" i="17"/>
  <c r="G22" i="17"/>
  <c r="G29" i="13"/>
  <c r="G51" i="13"/>
  <c r="G45" i="17"/>
  <c r="G52" i="17"/>
  <c r="F42" i="13"/>
  <c r="G29" i="17"/>
  <c r="F44" i="17"/>
  <c r="F32" i="13"/>
  <c r="G42" i="13"/>
  <c r="G52" i="13"/>
  <c r="G11" i="17"/>
  <c r="F19" i="17"/>
  <c r="G26" i="17"/>
  <c r="H29" i="17"/>
  <c r="F41" i="17"/>
  <c r="G44" i="17"/>
  <c r="G48" i="17"/>
  <c r="H52" i="17"/>
  <c r="G32" i="13"/>
  <c r="F39" i="13"/>
  <c r="G48" i="13"/>
  <c r="F16" i="17"/>
  <c r="G20" i="17"/>
  <c r="H23" i="17"/>
  <c r="F35" i="17"/>
  <c r="G38" i="17"/>
  <c r="H48" i="17"/>
  <c r="F20" i="13"/>
  <c r="G41" i="17"/>
  <c r="F11" i="13"/>
  <c r="F17" i="13"/>
  <c r="F23" i="13"/>
  <c r="F29" i="13"/>
  <c r="G39" i="13"/>
  <c r="H20" i="17"/>
  <c r="F31" i="17"/>
  <c r="G35" i="17"/>
  <c r="F13" i="17"/>
  <c r="F28" i="17"/>
  <c r="G39" i="17"/>
  <c r="F14" i="13"/>
  <c r="F26" i="13"/>
  <c r="F52" i="13"/>
  <c r="H11" i="17"/>
  <c r="H26" i="17"/>
  <c r="F36" i="13"/>
  <c r="H17" i="17"/>
  <c r="F25" i="17"/>
  <c r="G28" i="17"/>
  <c r="G36" i="17"/>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44" i="15" l="1"/>
  <c r="B42" i="15"/>
  <c r="A42" i="15"/>
  <c r="B37" i="15"/>
  <c r="B35" i="15"/>
  <c r="A35" i="15"/>
  <c r="B29" i="15"/>
  <c r="B27" i="15"/>
  <c r="A27" i="15"/>
  <c r="B21" i="15"/>
  <c r="B19" i="15"/>
  <c r="A19" i="15"/>
  <c r="A11" i="15"/>
  <c r="E13" i="12" l="1"/>
  <c r="F13" i="12" l="1"/>
  <c r="G13" i="12"/>
  <c r="H13" i="12"/>
  <c r="E14" i="12"/>
  <c r="E16" i="12"/>
  <c r="E18" i="12"/>
  <c r="E11" i="12"/>
  <c r="E19" i="12"/>
  <c r="E15" i="12"/>
  <c r="E17" i="12"/>
  <c r="E12" i="12"/>
  <c r="H14" i="12" l="1"/>
  <c r="G14" i="12"/>
  <c r="F14" i="12"/>
  <c r="F15" i="12"/>
  <c r="H15" i="12"/>
  <c r="G15" i="12"/>
  <c r="F18" i="12"/>
  <c r="H18" i="12"/>
  <c r="G18" i="12"/>
  <c r="G19" i="12"/>
  <c r="F19" i="12"/>
  <c r="H19" i="12"/>
  <c r="F12" i="12"/>
  <c r="H12" i="12"/>
  <c r="G12" i="12"/>
  <c r="H17" i="12"/>
  <c r="G17" i="12"/>
  <c r="F17" i="12"/>
  <c r="G11" i="12"/>
  <c r="F11" i="12"/>
  <c r="H11" i="12"/>
  <c r="H16" i="12"/>
  <c r="G16" i="12"/>
  <c r="F16" i="12"/>
  <c r="E10" i="12"/>
  <c r="F10" i="12" l="1"/>
  <c r="G10" i="12"/>
  <c r="H10" i="12"/>
  <c r="E22" i="12" l="1"/>
  <c r="E24" i="12"/>
  <c r="E46" i="12" l="1"/>
  <c r="F24" i="12"/>
  <c r="G24" i="12"/>
  <c r="H24" i="12"/>
  <c r="E41" i="12"/>
  <c r="E49" i="12"/>
  <c r="E48" i="12"/>
  <c r="E32" i="12"/>
  <c r="E45" i="12"/>
  <c r="E40" i="12"/>
  <c r="E39" i="12"/>
  <c r="E38" i="12"/>
  <c r="E43" i="12"/>
  <c r="E28" i="12"/>
  <c r="E36" i="12"/>
  <c r="G22" i="12"/>
  <c r="H22" i="12"/>
  <c r="F22" i="12"/>
  <c r="E42" i="12"/>
  <c r="E31" i="12"/>
  <c r="E23" i="12"/>
  <c r="E21" i="12"/>
  <c r="E20" i="12"/>
  <c r="H36" i="12" l="1"/>
  <c r="G36" i="12"/>
  <c r="F36" i="12"/>
  <c r="H38" i="12"/>
  <c r="F38" i="12"/>
  <c r="G38" i="12"/>
  <c r="G32" i="12"/>
  <c r="F32" i="12"/>
  <c r="H32" i="12"/>
  <c r="F49" i="12"/>
  <c r="G49" i="12"/>
  <c r="H49" i="12"/>
  <c r="E34" i="12"/>
  <c r="E37" i="12"/>
  <c r="E29" i="12"/>
  <c r="G28" i="12"/>
  <c r="H28" i="12"/>
  <c r="F28" i="12"/>
  <c r="E30" i="12"/>
  <c r="E27" i="12"/>
  <c r="E25" i="12"/>
  <c r="E51" i="12"/>
  <c r="E47"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E26" i="12"/>
  <c r="H20" i="12"/>
  <c r="F20" i="12"/>
  <c r="G20" i="12"/>
  <c r="E44" i="12"/>
  <c r="E52" i="12"/>
  <c r="E35" i="12"/>
  <c r="G35" i="12" l="1"/>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alcChain>
</file>

<file path=xl/sharedStrings.xml><?xml version="1.0" encoding="utf-8"?>
<sst xmlns="http://schemas.openxmlformats.org/spreadsheetml/2006/main" count="576" uniqueCount="166">
  <si>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</si>
  <si>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</si>
  <si>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</si>
  <si>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</si>
  <si>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</si>
  <si>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</si>
  <si>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</si>
  <si>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</si>
  <si>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</si>
  <si>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</si>
  <si>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</si>
  <si>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</si>
  <si>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</si>
  <si>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</si>
  <si>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</si>
  <si>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</si>
  <si>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</si>
  <si>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</si>
  <si>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</si>
  <si>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</si>
  <si>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</si>
  <si>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</si>
  <si>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</si>
  <si>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</si>
  <si>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</si>
  <si>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</si>
  <si>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</si>
  <si>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</si>
  <si>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</si>
  <si>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</si>
  <si>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</si>
  <si>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</si>
  <si>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</si>
  <si>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</si>
  <si>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</si>
  <si>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</si>
  <si>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</si>
  <si>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</si>
  <si>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</si>
  <si>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</si>
  <si>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</si>
  <si>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</si>
  <si>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</si>
  <si>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</si>
  <si>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</si>
  <si>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</si>
  <si>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</si>
  <si>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</si>
  <si>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</si>
  <si>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</si>
  <si>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</si>
  <si>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</si>
  <si>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</si>
  <si>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</si>
  <si>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</si>
  <si>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</si>
  <si>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</si>
  <si>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</si>
  <si>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</si>
  <si>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</si>
  <si>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</si>
  <si>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</si>
  <si>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</si>
  <si>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</si>
  <si>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</si>
  <si>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</si>
  <si>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</si>
  <si>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</si>
  <si>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</si>
  <si>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</si>
  <si>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</si>
  <si>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</si>
  <si>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</si>
  <si>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</si>
  <si>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</si>
  <si>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</si>
  <si>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</si>
  <si>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</si>
  <si>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</si>
  <si>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</si>
  <si>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</si>
  <si>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</si>
  <si>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</si>
  <si>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</si>
  <si>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</si>
  <si>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</si>
  <si>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</si>
  <si>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</si>
  <si>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</si>
  <si>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</si>
  <si>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</si>
  <si>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</si>
  <si>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</si>
  <si>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</si>
  <si>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</si>
  <si>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</si>
  <si>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</si>
  <si>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</si>
  <si>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</si>
  <si>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</si>
  <si>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</si>
  <si>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</si>
  <si>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</si>
  <si>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</si>
  <si>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</si>
  <si>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</si>
  <si>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</si>
  <si>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</si>
  <si>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</si>
  <si>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</si>
  <si>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</si>
  <si>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</si>
  <si>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</si>
  <si>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</si>
  <si>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</si>
  <si>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</si>
  <si>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</si>
  <si>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</si>
  <si>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</si>
  <si>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</si>
  <si>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</si>
  <si>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</si>
  <si>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</si>
  <si>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</si>
  <si>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</si>
  <si>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</si>
  <si>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</si>
  <si>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</si>
  <si>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</si>
  <si>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</si>
  <si>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</si>
  <si>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41.1</t>
  </si>
  <si>
    <t>41.2</t>
  </si>
  <si>
    <t>Ghi chú: Các vị trí (Vị trí 2, vị trí 3, vị trí 4) không có mức giá thì áp dụng theo bảng giá đất các khu vực còn lại tại đô thị.</t>
  </si>
  <si>
    <t>Mẫu số 38</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</si>
  <si>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</si>
  <si>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</si>
  <si>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</si>
  <si>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</si>
  <si>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</si>
  <si>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</si>
  <si>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</si>
  <si>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Đường ĐX24.10</t>
  </si>
  <si>
    <t>Km7+500</t>
  </si>
  <si>
    <t>Từ Km8+200 đến đường vành đai tránh chợ</t>
  </si>
  <si>
    <t xml:space="preserve">Đường quốc lộ 1B </t>
  </si>
  <si>
    <t>Trường tiểu học xã Lương Năng</t>
  </si>
  <si>
    <t>Trường mầm non+200m (trường mầm non Lương Năng)</t>
  </si>
  <si>
    <t>ĐT234C</t>
  </si>
  <si>
    <t>Km0</t>
  </si>
  <si>
    <t>Đường rẽ vào trường THCS xã Lương Năng</t>
  </si>
  <si>
    <t>Trường mầm non xã Lương Năng +200m</t>
  </si>
  <si>
    <t>Hết địa phận xã Tri Lễ</t>
  </si>
  <si>
    <t>Khu vực còn lại tại nông thôn (Các vị trí không quy định giá)</t>
  </si>
  <si>
    <t>Xã Lương Năng cũ</t>
  </si>
  <si>
    <t>Xã Tri Lễ cũ</t>
  </si>
  <si>
    <t>Xã Hữu Lễ cũ</t>
  </si>
  <si>
    <t>25. Xã Tri Lễ</t>
  </si>
  <si>
    <t>BẢNG 25.1: BẢNG GIÁ ĐẤT Ở TẠI NÔNG THÔN</t>
  </si>
  <si>
    <t>Ghi chú: Các vị trí (Vị trí 2, vị trí 3) không có mức giá thì áp dụng theo bảng giá đất các khu vực còn lại tại nông thôn.</t>
  </si>
  <si>
    <t>Xã Tri Lễ, xã Lương Năng, xã Hữu Lễ cũ</t>
  </si>
  <si>
    <t>BẢNG 25.2: BẢNG GIÁ ĐẤT THƯƠNG MẠI, DỊCH VỤ TẠI NÔNG THÔN</t>
  </si>
  <si>
    <t>Giá đất thương mại, dịch vụ</t>
  </si>
  <si>
    <t>BẢNG 25.3: BẢNG GIÁ ĐẤT CƠ SỞ SẢN XUẤT PHI NÔNG NGHIỆP TẠI NÔNG THÔN</t>
  </si>
  <si>
    <t>Giá đất cơ sở sản xuất phi nông nghiệp</t>
  </si>
  <si>
    <t>BẢNG 25.4: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</si>
</sst>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5">
    <xf numFmtId="0" fontId="0" fillId="0" borderId="0"/>
    <xf numFmtId="43" fontId="7" fillId="0" borderId="0" applyFont="0" applyFill="0" applyBorder="0" applyAlignment="0" applyProtection="0"/>
    <xf numFmtId="0" fontId="7" fillId="0" borderId="0"/>
    <xf numFmtId="0" fontId="11" fillId="0" borderId="0" applyNumberFormat="0" applyFill="0" applyBorder="0" applyAlignment="0" applyProtection="0"/>
    <xf numFmtId="0" fontId="7" fillId="0" borderId="0"/>
  </cellStyleXfs>
  <cellXfs count="79">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8" fillId="0" borderId="1" xfId="0" applyFont="1" applyBorder="1" applyAlignment="1">
      <alignment vertical="center" wrapText="1"/>
    </xf>
    <xf numFmtId="164" fontId="2" fillId="0" borderId="1" xfId="1"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3" fontId="2" fillId="0" borderId="1" xfId="2" applyNumberFormat="1" applyFont="1" applyBorder="1" applyAlignment="1">
      <alignment horizontal="right" vertical="center" wrapText="1"/>
    </xf>
    <xf numFmtId="3" fontId="2" fillId="0" borderId="1" xfId="2" applyNumberFormat="1" applyFont="1" applyBorder="1" applyAlignment="1">
      <alignment horizontal="center" vertical="center" wrapText="1"/>
    </xf>
    <xf numFmtId="0" fontId="1" fillId="0" borderId="9" xfId="4" applyFont="1" applyBorder="1" applyAlignment="1">
      <alignment horizontal="center" vertical="center" wrapText="1"/>
    </xf>
    <xf numFmtId="0" fontId="2" fillId="0" borderId="9" xfId="4" applyFont="1" applyBorder="1" applyAlignment="1">
      <alignment horizontal="left" vertical="center" wrapText="1"/>
    </xf>
    <xf numFmtId="0" fontId="1" fillId="0" borderId="9" xfId="4" applyFont="1" applyBorder="1" applyAlignment="1">
      <alignment horizontal="left" vertical="center" wrapText="1"/>
    </xf>
    <xf numFmtId="0" fontId="2" fillId="0" borderId="9" xfId="4" applyFont="1" applyBorder="1" applyAlignment="1">
      <alignment horizontal="center" vertical="center" wrapText="1"/>
    </xf>
    <xf numFmtId="49" fontId="2" fillId="0" borderId="9" xfId="4" applyNumberFormat="1" applyFont="1" applyBorder="1" applyAlignment="1">
      <alignment horizontal="left" vertical="center" wrapText="1"/>
    </xf>
    <xf numFmtId="0" fontId="1" fillId="0" borderId="1" xfId="4" applyFont="1" applyBorder="1" applyAlignment="1">
      <alignment horizontal="left" vertical="center" wrapText="1"/>
    </xf>
    <xf numFmtId="0" fontId="2" fillId="0" borderId="10" xfId="4" applyFont="1" applyBorder="1" applyAlignment="1">
      <alignment horizontal="left" vertical="center" wrapText="1"/>
    </xf>
    <xf numFmtId="0" fontId="2" fillId="0" borderId="1" xfId="2" applyFont="1" applyBorder="1" applyAlignment="1">
      <alignment horizontal="lef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8"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left" vertical="center" wrapText="1"/>
    </xf>
    <xf numFmtId="0" fontId="5" fillId="0" borderId="7" xfId="0" applyFont="1" applyBorder="1" applyAlignment="1">
      <alignment horizontal="right" vertical="center" wrapText="1"/>
    </xf>
    <xf numFmtId="0" fontId="1" fillId="0" borderId="0" xfId="0" applyFont="1" applyAlignment="1">
      <alignment horizontal="left" vertical="center" wrapText="1"/>
    </xf>
    <xf numFmtId="164" fontId="2" fillId="0" borderId="2" xfId="1" applyNumberFormat="1" applyFont="1" applyFill="1" applyBorder="1" applyAlignment="1">
      <alignment horizontal="right" vertical="top" wrapText="1"/>
    </xf>
    <xf numFmtId="164" fontId="2" fillId="0" borderId="3" xfId="1" applyNumberFormat="1" applyFont="1" applyFill="1" applyBorder="1" applyAlignment="1">
      <alignment horizontal="right" vertical="top" wrapText="1"/>
    </xf>
    <xf numFmtId="164" fontId="2" fillId="0" borderId="4" xfId="1" applyNumberFormat="1" applyFont="1" applyFill="1" applyBorder="1" applyAlignment="1">
      <alignment horizontal="right" vertical="top" wrapText="1"/>
    </xf>
    <xf numFmtId="164" fontId="2" fillId="0" borderId="2" xfId="1" applyNumberFormat="1" applyFont="1" applyFill="1" applyBorder="1" applyAlignment="1">
      <alignment horizontal="right" vertical="center" wrapText="1"/>
    </xf>
    <xf numFmtId="164" fontId="2" fillId="0" borderId="3" xfId="1" applyNumberFormat="1" applyFont="1" applyFill="1" applyBorder="1" applyAlignment="1">
      <alignment horizontal="right" vertical="center" wrapText="1"/>
    </xf>
    <xf numFmtId="164" fontId="2" fillId="0" borderId="4" xfId="1" applyNumberFormat="1" applyFont="1" applyFill="1" applyBorder="1" applyAlignment="1">
      <alignment horizontal="right" vertical="center" wrapText="1"/>
    </xf>
    <xf numFmtId="0" fontId="5" fillId="0" borderId="0" xfId="0" applyFont="1" applyAlignment="1">
      <alignment horizontal="right" vertical="center" wrapText="1"/>
    </xf>
  </cellXfs>
  <cellStyles count="5">
    <cellStyle name="Bình thường" xfId="0" builtinId="0"/>
    <cellStyle name="Dấu phẩy" xfId="1" builtinId="3"/>
    <cellStyle name="Hyperlink 2" xfId="3" xr:uid="{D1E39654-D0F3-401D-91B6-9D51C3FF575D}"/>
    <cellStyle name="Normal 31 3" xfId="2" xr:uid="{67746DB0-B7F9-438A-87A3-1807AD6D1E60}"/>
    <cellStyle name="Normal 5" xfId="4" xr:uid="{242B4E77-EF71-4308-A691-CA2F807E87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B&#236;nh%20Gia%20-%20Kh&#225;nh%20x&#7917;%20l&#253;/nhap_lieu%20full%20x&#227;%20-%20huy&#7879;n%20B&#236;nh%20G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y ước chung"/>
      <sheetName val="Phân công"/>
      <sheetName val="Form"/>
      <sheetName val="ĐGxd"/>
      <sheetName val="Dulieu"/>
      <sheetName val="Thongtintdss"/>
      <sheetName val="Thông tin TĐĐG (TC)"/>
      <sheetName val="Sheet1"/>
      <sheetName val="Thông tin TĐSS (NN)"/>
      <sheetName val="Thông tin thửa đất định giá (NN"/>
      <sheetName val="Mẫu 1 (PPSS)"/>
      <sheetName val="Mẫu 2 (Bình quân)"/>
      <sheetName val="BG-ODT-1"/>
      <sheetName val="BG-ODT-2"/>
      <sheetName val="BG-ODT-3"/>
      <sheetName val="BG-ODT-4"/>
      <sheetName val="BG-ODT-5"/>
      <sheetName val="BG-ODT-6"/>
      <sheetName val="BG-ODT-7"/>
      <sheetName val="BG-ODT-8"/>
      <sheetName val="BG-ODT-9"/>
      <sheetName val="BG-ODT-10"/>
      <sheetName val="BG-ODT-11"/>
      <sheetName val="BG-ODT-12"/>
      <sheetName val="BG-ODT-13"/>
      <sheetName val="BG-ODT-14"/>
      <sheetName val="BG-ODT-15"/>
      <sheetName val="BG-ODT-16"/>
      <sheetName val="BG-ODT-17"/>
      <sheetName val="BG-ODT-18"/>
      <sheetName val="BG-ODT-19"/>
      <sheetName val="BG-ODT-20"/>
      <sheetName val="BG-ODT-21"/>
      <sheetName val="BG-ODT-22"/>
      <sheetName val="BG-ODT-23"/>
      <sheetName val="BG-ODT-24"/>
      <sheetName val="BG-ODT-25"/>
      <sheetName val="BG-ODT-26"/>
      <sheetName val="BG-ODT-27"/>
      <sheetName val="BG-ODT-28"/>
      <sheetName val="BG-ODT-29"/>
      <sheetName val="BG-ODT-30"/>
      <sheetName val="BG-ODT-31"/>
      <sheetName val="BG-ODT-32"/>
      <sheetName val="BG-ODT-33"/>
      <sheetName val="BG-ODT-34"/>
      <sheetName val="BG-ODT-35"/>
      <sheetName val="BG-ODT-36"/>
      <sheetName val="BG-ODT-37"/>
      <sheetName val="BG-ODT-38"/>
      <sheetName val="BG-ODT-39"/>
      <sheetName val="BG-ODT-40"/>
      <sheetName val="BG-ODT-41"/>
      <sheetName val="BG-ODT-42"/>
      <sheetName val="BG-ODT-43"/>
      <sheetName val="BG-ONT-1"/>
      <sheetName val="BG-ONT-2"/>
      <sheetName val="BG-ONT-3"/>
      <sheetName val="BG-ONT-4"/>
      <sheetName val="BG-ONT-5"/>
      <sheetName val="BG-ONT-6"/>
      <sheetName val="BG-ONT-7"/>
      <sheetName val="BG-ONT-34"/>
      <sheetName val="BG-ONT-43"/>
      <sheetName val="BG-ONT-44"/>
      <sheetName val="BG-ONT-8"/>
      <sheetName val="BG-ONT-9"/>
      <sheetName val="BG-ONT-10"/>
      <sheetName val="BG-ONT-11"/>
      <sheetName val="BG-ONT-12"/>
      <sheetName val="BG-ONT-13"/>
      <sheetName val="BG-ONT-14"/>
      <sheetName val="BG-ONT-15"/>
      <sheetName val="BG-ONT-16"/>
      <sheetName val="BG-ONT-17"/>
      <sheetName val="BG-ONT-18"/>
      <sheetName val="BG-ONT-42"/>
      <sheetName val="BG-ONT-19"/>
      <sheetName val="BG-ONT-20"/>
      <sheetName val="BG-ONT-21"/>
      <sheetName val="BG-ONT-22"/>
      <sheetName val="BG-ONT-23"/>
      <sheetName val="BG-ONT-24"/>
      <sheetName val="BG-ONT-25"/>
      <sheetName val="BG-ONT-BS-HP.01"/>
      <sheetName val="BG-ONT-BS-HP.02"/>
      <sheetName val="BG-ONT-BS-HP.03"/>
      <sheetName val="BG-ONT-30"/>
      <sheetName val="BG-ONT-31"/>
      <sheetName val="BG-ONT-32"/>
      <sheetName val="BG-ONT-33"/>
      <sheetName val="BG-ONT-41"/>
      <sheetName val="BG-ONT-40"/>
      <sheetName val="BG-ONT-38"/>
      <sheetName val="BG-ONT-39"/>
      <sheetName val="BG-ONT-BS-TH.01"/>
      <sheetName val="BG-ONT-BS-TH.02"/>
      <sheetName val="BG-ONT-26"/>
      <sheetName val="BG-ONT-27"/>
      <sheetName val="BG-ONT-28"/>
      <sheetName val="BG-ONT-29"/>
      <sheetName val="BG-ONT-35"/>
      <sheetName val="BG-ONT-BS-TT.01"/>
      <sheetName val="BG-ONT-BS-TT.02"/>
      <sheetName val="BG-ONT-BS-TT.03"/>
      <sheetName val="BG-ONT-36"/>
      <sheetName val="BG-ONT-37"/>
      <sheetName val="BG-ONT-BS-TL.01"/>
      <sheetName val="BG-ONT-BS-TL.02"/>
      <sheetName val="BG-ONT-BS-TL.03"/>
      <sheetName val="BG-ONT-BS-TL.04"/>
      <sheetName val="BG-ONT-BS-TL.05"/>
      <sheetName val="Sheet2"/>
      <sheetName val="Vị trí cụ thể 3"/>
      <sheetName val="3"/>
      <sheetName val="4"/>
      <sheetName val="5"/>
      <sheetName val="6"/>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1">
          <cell r="D91">
            <v>5200000</v>
          </cell>
        </row>
      </sheetData>
      <sheetData sheetId="13">
        <row r="91">
          <cell r="D91">
            <v>4900000</v>
          </cell>
        </row>
      </sheetData>
      <sheetData sheetId="14">
        <row r="91">
          <cell r="D91">
            <v>4300000</v>
          </cell>
        </row>
      </sheetData>
      <sheetData sheetId="15">
        <row r="91">
          <cell r="D91">
            <v>4300000</v>
          </cell>
        </row>
      </sheetData>
      <sheetData sheetId="16">
        <row r="91">
          <cell r="D91">
            <v>2700000</v>
          </cell>
        </row>
      </sheetData>
      <sheetData sheetId="17">
        <row r="91">
          <cell r="D91">
            <v>2600000</v>
          </cell>
        </row>
      </sheetData>
      <sheetData sheetId="18">
        <row r="91">
          <cell r="D91">
            <v>2500000</v>
          </cell>
        </row>
      </sheetData>
      <sheetData sheetId="19">
        <row r="91">
          <cell r="D91">
            <v>2400000</v>
          </cell>
        </row>
      </sheetData>
      <sheetData sheetId="20">
        <row r="91">
          <cell r="D91">
            <v>2400000</v>
          </cell>
        </row>
      </sheetData>
      <sheetData sheetId="21">
        <row r="91">
          <cell r="D91">
            <v>2000000</v>
          </cell>
        </row>
      </sheetData>
      <sheetData sheetId="22">
        <row r="91">
          <cell r="D91">
            <v>1700000</v>
          </cell>
        </row>
      </sheetData>
      <sheetData sheetId="23">
        <row r="91">
          <cell r="D91">
            <v>7000000</v>
          </cell>
        </row>
      </sheetData>
      <sheetData sheetId="24">
        <row r="91">
          <cell r="D91">
            <v>5200000</v>
          </cell>
        </row>
      </sheetData>
      <sheetData sheetId="25">
        <row r="91">
          <cell r="D91">
            <v>3100000</v>
          </cell>
        </row>
      </sheetData>
      <sheetData sheetId="26">
        <row r="91">
          <cell r="D91">
            <v>2000000</v>
          </cell>
        </row>
      </sheetData>
      <sheetData sheetId="27">
        <row r="91">
          <cell r="D91">
            <v>1400000</v>
          </cell>
        </row>
      </sheetData>
      <sheetData sheetId="28">
        <row r="91">
          <cell r="D91">
            <v>7000000</v>
          </cell>
        </row>
      </sheetData>
      <sheetData sheetId="29">
        <row r="91">
          <cell r="D91">
            <v>5100000</v>
          </cell>
        </row>
      </sheetData>
      <sheetData sheetId="30">
        <row r="91">
          <cell r="D91">
            <v>5100000</v>
          </cell>
        </row>
      </sheetData>
      <sheetData sheetId="31">
        <row r="91">
          <cell r="D91">
            <v>2100000</v>
          </cell>
        </row>
      </sheetData>
      <sheetData sheetId="32">
        <row r="91">
          <cell r="D91">
            <v>1600000</v>
          </cell>
        </row>
      </sheetData>
      <sheetData sheetId="33">
        <row r="91">
          <cell r="D91">
            <v>1000000</v>
          </cell>
        </row>
      </sheetData>
      <sheetData sheetId="34">
        <row r="91">
          <cell r="D91">
            <v>600000</v>
          </cell>
        </row>
      </sheetData>
      <sheetData sheetId="35"/>
      <sheetData sheetId="36">
        <row r="91">
          <cell r="D91">
            <v>3000000</v>
          </cell>
        </row>
      </sheetData>
      <sheetData sheetId="37">
        <row r="91">
          <cell r="D91">
            <v>2000000</v>
          </cell>
        </row>
      </sheetData>
      <sheetData sheetId="38">
        <row r="91">
          <cell r="D91">
            <v>3600000</v>
          </cell>
        </row>
      </sheetData>
      <sheetData sheetId="39">
        <row r="91">
          <cell r="D91">
            <v>5200000</v>
          </cell>
        </row>
      </sheetData>
      <sheetData sheetId="40">
        <row r="91">
          <cell r="D91">
            <v>1500000</v>
          </cell>
        </row>
      </sheetData>
      <sheetData sheetId="41">
        <row r="91">
          <cell r="D91">
            <v>1600000</v>
          </cell>
        </row>
      </sheetData>
      <sheetData sheetId="42">
        <row r="91">
          <cell r="D91">
            <v>1300000</v>
          </cell>
        </row>
      </sheetData>
      <sheetData sheetId="43">
        <row r="91">
          <cell r="D91">
            <v>1100000</v>
          </cell>
        </row>
      </sheetData>
      <sheetData sheetId="44">
        <row r="91">
          <cell r="D91">
            <v>1600000</v>
          </cell>
        </row>
      </sheetData>
      <sheetData sheetId="45">
        <row r="91">
          <cell r="D91">
            <v>1600000</v>
          </cell>
        </row>
      </sheetData>
      <sheetData sheetId="46">
        <row r="91">
          <cell r="D91">
            <v>1500000</v>
          </cell>
        </row>
      </sheetData>
      <sheetData sheetId="47">
        <row r="91">
          <cell r="D91">
            <v>1500000</v>
          </cell>
        </row>
      </sheetData>
      <sheetData sheetId="48">
        <row r="91">
          <cell r="D91">
            <v>1500000</v>
          </cell>
        </row>
      </sheetData>
      <sheetData sheetId="49">
        <row r="91">
          <cell r="D91">
            <v>1100000</v>
          </cell>
        </row>
      </sheetData>
      <sheetData sheetId="50">
        <row r="91">
          <cell r="D91">
            <v>1200000</v>
          </cell>
        </row>
      </sheetData>
      <sheetData sheetId="51">
        <row r="91">
          <cell r="D91">
            <v>1700000</v>
          </cell>
        </row>
      </sheetData>
      <sheetData sheetId="52">
        <row r="91">
          <cell r="D91">
            <v>4400000</v>
          </cell>
        </row>
      </sheetData>
      <sheetData sheetId="53">
        <row r="91">
          <cell r="D91">
            <v>2100000</v>
          </cell>
        </row>
      </sheetData>
      <sheetData sheetId="54">
        <row r="91">
          <cell r="D91">
            <v>500000</v>
          </cell>
        </row>
      </sheetData>
      <sheetData sheetId="55">
        <row r="91">
          <cell r="D91">
            <v>1800000</v>
          </cell>
        </row>
      </sheetData>
      <sheetData sheetId="56">
        <row r="91">
          <cell r="D91">
            <v>1700000</v>
          </cell>
        </row>
      </sheetData>
      <sheetData sheetId="57">
        <row r="91">
          <cell r="D91">
            <v>1700000</v>
          </cell>
        </row>
      </sheetData>
      <sheetData sheetId="58">
        <row r="91">
          <cell r="D91">
            <v>1400000</v>
          </cell>
        </row>
      </sheetData>
      <sheetData sheetId="59">
        <row r="91">
          <cell r="D91">
            <v>1700000</v>
          </cell>
        </row>
      </sheetData>
      <sheetData sheetId="60">
        <row r="91">
          <cell r="D91">
            <v>1300000</v>
          </cell>
        </row>
      </sheetData>
      <sheetData sheetId="61">
        <row r="91">
          <cell r="D91">
            <v>1000000</v>
          </cell>
        </row>
      </sheetData>
      <sheetData sheetId="62">
        <row r="91">
          <cell r="D91">
            <v>600000</v>
          </cell>
        </row>
      </sheetData>
      <sheetData sheetId="63">
        <row r="91">
          <cell r="D91">
            <v>230000</v>
          </cell>
        </row>
      </sheetData>
      <sheetData sheetId="64">
        <row r="91">
          <cell r="D91">
            <v>140000</v>
          </cell>
        </row>
      </sheetData>
      <sheetData sheetId="65">
        <row r="91">
          <cell r="D91">
            <v>1000000</v>
          </cell>
        </row>
      </sheetData>
      <sheetData sheetId="66">
        <row r="91">
          <cell r="D91">
            <v>600000</v>
          </cell>
        </row>
      </sheetData>
      <sheetData sheetId="67">
        <row r="91">
          <cell r="D91">
            <v>500000</v>
          </cell>
        </row>
      </sheetData>
      <sheetData sheetId="68">
        <row r="91">
          <cell r="D91">
            <v>400000</v>
          </cell>
        </row>
      </sheetData>
      <sheetData sheetId="69">
        <row r="91">
          <cell r="D91">
            <v>800000</v>
          </cell>
        </row>
      </sheetData>
      <sheetData sheetId="70">
        <row r="91">
          <cell r="D91">
            <v>400000</v>
          </cell>
        </row>
      </sheetData>
      <sheetData sheetId="71">
        <row r="91">
          <cell r="D91">
            <v>400000</v>
          </cell>
        </row>
      </sheetData>
      <sheetData sheetId="72">
        <row r="91">
          <cell r="D91">
            <v>500000</v>
          </cell>
        </row>
      </sheetData>
      <sheetData sheetId="73"/>
      <sheetData sheetId="74">
        <row r="91">
          <cell r="D91">
            <v>400000</v>
          </cell>
        </row>
      </sheetData>
      <sheetData sheetId="75">
        <row r="91">
          <cell r="D91">
            <v>400000</v>
          </cell>
        </row>
      </sheetData>
      <sheetData sheetId="76"/>
      <sheetData sheetId="77">
        <row r="91">
          <cell r="D91">
            <v>400000</v>
          </cell>
        </row>
      </sheetData>
      <sheetData sheetId="78">
        <row r="91">
          <cell r="D91">
            <v>700000</v>
          </cell>
        </row>
      </sheetData>
      <sheetData sheetId="79">
        <row r="91">
          <cell r="D91">
            <v>300000</v>
          </cell>
        </row>
      </sheetData>
      <sheetData sheetId="80">
        <row r="91">
          <cell r="D91">
            <v>1300000</v>
          </cell>
        </row>
      </sheetData>
      <sheetData sheetId="81">
        <row r="91">
          <cell r="D91">
            <v>1300000</v>
          </cell>
        </row>
      </sheetData>
      <sheetData sheetId="82">
        <row r="91">
          <cell r="D91">
            <v>900000</v>
          </cell>
        </row>
      </sheetData>
      <sheetData sheetId="83">
        <row r="91">
          <cell r="D91">
            <v>700000</v>
          </cell>
        </row>
      </sheetData>
      <sheetData sheetId="84">
        <row r="91">
          <cell r="D91">
            <v>600000</v>
          </cell>
        </row>
      </sheetData>
      <sheetData sheetId="85">
        <row r="91">
          <cell r="D91">
            <v>450000</v>
          </cell>
        </row>
      </sheetData>
      <sheetData sheetId="86">
        <row r="91">
          <cell r="D91">
            <v>450000</v>
          </cell>
        </row>
      </sheetData>
      <sheetData sheetId="87"/>
      <sheetData sheetId="88"/>
      <sheetData sheetId="89"/>
      <sheetData sheetId="90"/>
      <sheetData sheetId="91"/>
      <sheetData sheetId="92">
        <row r="91">
          <cell r="D91">
            <v>500000</v>
          </cell>
        </row>
      </sheetData>
      <sheetData sheetId="93">
        <row r="91">
          <cell r="D91">
            <v>500000</v>
          </cell>
        </row>
      </sheetData>
      <sheetData sheetId="94">
        <row r="91">
          <cell r="D91">
            <v>500000</v>
          </cell>
        </row>
      </sheetData>
      <sheetData sheetId="95">
        <row r="91">
          <cell r="D91">
            <v>500000</v>
          </cell>
        </row>
      </sheetData>
      <sheetData sheetId="96">
        <row r="91">
          <cell r="D91">
            <v>400000</v>
          </cell>
        </row>
      </sheetData>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topLeftCell="A11" zoomScaleNormal="100" zoomScaleSheetLayoutView="100" workbookViewId="0">
      <selection activeCell="D10" sqref="D10"/>
    </sheetView>
  </sheetViews>
  <sheetFormatPr defaultColWidth="9.140625" defaultRowHeight="62.25" customHeight="1"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48" t="s">
        <v>125</v>
      </c>
      <c r="B2" s="48"/>
      <c r="C2" s="14"/>
      <c r="D2" s="14"/>
      <c r="E2" s="15"/>
      <c r="F2" s="15"/>
      <c r="G2" s="49" t="s">
        <v>126</v>
      </c>
      <c r="H2" s="49"/>
    </row>
    <row r="3" spans="1:8" ht="15.75" x14ac:dyDescent="0.25">
      <c r="A3" s="13"/>
      <c r="B3" s="14"/>
      <c r="C3" s="14"/>
      <c r="D3" s="14"/>
      <c r="E3" s="15"/>
      <c r="F3" s="15"/>
      <c r="G3" s="15"/>
      <c r="H3" s="15"/>
    </row>
    <row r="4" spans="1:8" ht="15.75" x14ac:dyDescent="0.25">
      <c r="A4" s="54" t="s">
        <v>127</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128</v>
      </c>
      <c r="F7" s="53"/>
      <c r="G7" s="53"/>
      <c r="H7" s="53"/>
    </row>
    <row r="8" spans="1:8" ht="15.75" x14ac:dyDescent="0.25">
      <c r="A8" s="53"/>
      <c r="B8" s="53"/>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37" si="3">E34*0.4</f>
        <v>1200000</v>
      </c>
      <c r="H34" s="21">
        <f t="shared" ref="H34:H37"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ref="G38:G49" si="5">E38*0.4</f>
        <v>600000</v>
      </c>
      <c r="H38" s="21">
        <f t="shared" ref="H38:H49" si="6">E38*0.2</f>
        <v>300000</v>
      </c>
    </row>
    <row r="39" spans="1:8" ht="47.25" x14ac:dyDescent="0.25">
      <c r="A39" s="4">
        <v>30</v>
      </c>
      <c r="B39" s="7" t="s">
        <v>79</v>
      </c>
      <c r="C39" s="7" t="s">
        <v>80</v>
      </c>
      <c r="D39" s="7" t="s">
        <v>81</v>
      </c>
      <c r="E39" s="6">
        <f>'[1]BG-ODT-30'!$D$91</f>
        <v>1600000</v>
      </c>
      <c r="F39" s="21">
        <f t="shared" si="0"/>
        <v>960000</v>
      </c>
      <c r="G39" s="21">
        <f t="shared" si="5"/>
        <v>640000</v>
      </c>
      <c r="H39" s="21">
        <f t="shared" si="6"/>
        <v>320000</v>
      </c>
    </row>
    <row r="40" spans="1:8" ht="31.5" x14ac:dyDescent="0.25">
      <c r="A40" s="4">
        <v>31</v>
      </c>
      <c r="B40" s="7" t="s">
        <v>82</v>
      </c>
      <c r="C40" s="7" t="s">
        <v>81</v>
      </c>
      <c r="D40" s="7" t="s">
        <v>83</v>
      </c>
      <c r="E40" s="6">
        <f>'[1]BG-ODT-31'!$D$91</f>
        <v>1300000</v>
      </c>
      <c r="F40" s="21">
        <f t="shared" si="0"/>
        <v>780000</v>
      </c>
      <c r="G40" s="21">
        <f t="shared" si="5"/>
        <v>520000</v>
      </c>
      <c r="H40" s="21">
        <f t="shared" si="6"/>
        <v>260000</v>
      </c>
    </row>
    <row r="41" spans="1:8" ht="31.5" x14ac:dyDescent="0.25">
      <c r="A41" s="4">
        <v>32</v>
      </c>
      <c r="B41" s="7" t="s">
        <v>84</v>
      </c>
      <c r="C41" s="7" t="s">
        <v>85</v>
      </c>
      <c r="D41" s="7" t="s">
        <v>86</v>
      </c>
      <c r="E41" s="6">
        <f>'[1]BG-ODT-32'!$D$91</f>
        <v>1100000</v>
      </c>
      <c r="F41" s="21">
        <f t="shared" si="0"/>
        <v>660000</v>
      </c>
      <c r="G41" s="21">
        <f t="shared" si="5"/>
        <v>440000</v>
      </c>
      <c r="H41" s="21">
        <f t="shared" si="6"/>
        <v>220000</v>
      </c>
    </row>
    <row r="42" spans="1:8" ht="47.25" x14ac:dyDescent="0.25">
      <c r="A42" s="4">
        <v>33</v>
      </c>
      <c r="B42" s="7" t="s">
        <v>87</v>
      </c>
      <c r="C42" s="7" t="s">
        <v>88</v>
      </c>
      <c r="D42" s="7" t="s">
        <v>89</v>
      </c>
      <c r="E42" s="6">
        <f>'[1]BG-ODT-33'!$D$91</f>
        <v>1600000</v>
      </c>
      <c r="F42" s="21">
        <f t="shared" si="0"/>
        <v>960000</v>
      </c>
      <c r="G42" s="21">
        <f t="shared" si="5"/>
        <v>640000</v>
      </c>
      <c r="H42" s="21">
        <f t="shared" si="6"/>
        <v>320000</v>
      </c>
    </row>
    <row r="43" spans="1:8" ht="47.25" x14ac:dyDescent="0.25">
      <c r="A43" s="4">
        <v>34</v>
      </c>
      <c r="B43" s="7" t="s">
        <v>90</v>
      </c>
      <c r="C43" s="7" t="s">
        <v>91</v>
      </c>
      <c r="D43" s="7" t="s">
        <v>92</v>
      </c>
      <c r="E43" s="6">
        <f>'[1]BG-ODT-34'!$D$91</f>
        <v>1600000</v>
      </c>
      <c r="F43" s="21">
        <f t="shared" si="0"/>
        <v>960000</v>
      </c>
      <c r="G43" s="21">
        <f t="shared" si="5"/>
        <v>640000</v>
      </c>
      <c r="H43" s="21">
        <f t="shared" si="6"/>
        <v>320000</v>
      </c>
    </row>
    <row r="44" spans="1:8" ht="63" x14ac:dyDescent="0.25">
      <c r="A44" s="4">
        <v>35</v>
      </c>
      <c r="B44" s="7" t="s">
        <v>93</v>
      </c>
      <c r="C44" s="7" t="s">
        <v>94</v>
      </c>
      <c r="D44" s="7" t="s">
        <v>95</v>
      </c>
      <c r="E44" s="6">
        <f>'[1]BG-ODT-35'!$D$91</f>
        <v>1500000</v>
      </c>
      <c r="F44" s="21">
        <f t="shared" si="0"/>
        <v>900000</v>
      </c>
      <c r="G44" s="21">
        <f t="shared" si="5"/>
        <v>600000</v>
      </c>
      <c r="H44" s="21">
        <f t="shared" si="6"/>
        <v>300000</v>
      </c>
    </row>
    <row r="45" spans="1:8" ht="47.25" x14ac:dyDescent="0.25">
      <c r="A45" s="4">
        <v>36</v>
      </c>
      <c r="B45" s="7" t="s">
        <v>96</v>
      </c>
      <c r="C45" s="7" t="s">
        <v>97</v>
      </c>
      <c r="D45" s="7" t="s">
        <v>98</v>
      </c>
      <c r="E45" s="6">
        <f>'[1]BG-ODT-36'!$D$91</f>
        <v>1500000</v>
      </c>
      <c r="F45" s="21">
        <f t="shared" si="0"/>
        <v>900000</v>
      </c>
      <c r="G45" s="21">
        <f t="shared" si="5"/>
        <v>600000</v>
      </c>
      <c r="H45" s="21">
        <f t="shared" si="6"/>
        <v>300000</v>
      </c>
    </row>
    <row r="46" spans="1:8" ht="78.75" x14ac:dyDescent="0.25">
      <c r="A46" s="4">
        <v>37</v>
      </c>
      <c r="B46" s="7" t="s">
        <v>99</v>
      </c>
      <c r="C46" s="7" t="s">
        <v>100</v>
      </c>
      <c r="D46" s="7" t="s">
        <v>101</v>
      </c>
      <c r="E46" s="6">
        <f>'[1]BG-ODT-37'!$D$91</f>
        <v>1500000</v>
      </c>
      <c r="F46" s="21">
        <f t="shared" si="0"/>
        <v>900000</v>
      </c>
      <c r="G46" s="21">
        <f t="shared" si="5"/>
        <v>600000</v>
      </c>
      <c r="H46" s="21">
        <f t="shared" si="6"/>
        <v>300000</v>
      </c>
    </row>
    <row r="47" spans="1:8" ht="31.5" x14ac:dyDescent="0.25">
      <c r="A47" s="4">
        <v>38</v>
      </c>
      <c r="B47" s="7" t="s">
        <v>102</v>
      </c>
      <c r="C47" s="7" t="s">
        <v>103</v>
      </c>
      <c r="D47" s="7" t="s">
        <v>104</v>
      </c>
      <c r="E47" s="6">
        <f>'[1]BG-ODT-38'!$D$91</f>
        <v>1100000</v>
      </c>
      <c r="F47" s="21">
        <f t="shared" si="0"/>
        <v>660000</v>
      </c>
      <c r="G47" s="21">
        <f t="shared" si="5"/>
        <v>440000</v>
      </c>
      <c r="H47" s="21">
        <f t="shared" si="6"/>
        <v>220000</v>
      </c>
    </row>
    <row r="48" spans="1:8" ht="31.5" x14ac:dyDescent="0.25">
      <c r="A48" s="4">
        <v>39</v>
      </c>
      <c r="B48" s="7" t="s">
        <v>105</v>
      </c>
      <c r="C48" s="7" t="s">
        <v>106</v>
      </c>
      <c r="D48" s="7" t="s">
        <v>107</v>
      </c>
      <c r="E48" s="6">
        <f>'[1]BG-ODT-39'!$D$91</f>
        <v>1200000</v>
      </c>
      <c r="F48" s="21">
        <f t="shared" si="0"/>
        <v>720000</v>
      </c>
      <c r="G48" s="21">
        <f t="shared" si="5"/>
        <v>480000</v>
      </c>
      <c r="H48" s="21">
        <f t="shared" si="6"/>
        <v>240000</v>
      </c>
    </row>
    <row r="49" spans="1:8" ht="31.5" x14ac:dyDescent="0.25">
      <c r="A49" s="4">
        <v>40</v>
      </c>
      <c r="B49" s="7" t="s">
        <v>108</v>
      </c>
      <c r="C49" s="7" t="s">
        <v>109</v>
      </c>
      <c r="D49" s="7" t="s">
        <v>110</v>
      </c>
      <c r="E49" s="6">
        <f>'[1]BG-ODT-40'!$D$91</f>
        <v>1700000</v>
      </c>
      <c r="F49" s="21">
        <f t="shared" si="0"/>
        <v>1020000</v>
      </c>
      <c r="G49" s="21">
        <f t="shared" si="5"/>
        <v>680000</v>
      </c>
      <c r="H49" s="21">
        <f t="shared" si="6"/>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7">E51*0.4</f>
        <v>1760000</v>
      </c>
      <c r="H51" s="21">
        <f t="shared" ref="H51:H52" si="8">E51*0.2</f>
        <v>880000</v>
      </c>
    </row>
    <row r="52" spans="1:8" ht="47.25" x14ac:dyDescent="0.25">
      <c r="A52" s="4" t="s">
        <v>132</v>
      </c>
      <c r="B52" s="7" t="s">
        <v>113</v>
      </c>
      <c r="C52" s="7"/>
      <c r="D52" s="7"/>
      <c r="E52" s="6">
        <f>'[1]BG-ODT-42'!$D$91</f>
        <v>2100000</v>
      </c>
      <c r="F52" s="21">
        <f t="shared" si="0"/>
        <v>1260000</v>
      </c>
      <c r="G52" s="21">
        <f t="shared" si="7"/>
        <v>840000</v>
      </c>
      <c r="H52" s="21">
        <f t="shared" si="8"/>
        <v>420000</v>
      </c>
    </row>
    <row r="53" spans="1:8" ht="15.75" x14ac:dyDescent="0.25">
      <c r="A53" s="52" t="s">
        <v>133</v>
      </c>
      <c r="B53" s="52"/>
      <c r="C53" s="52"/>
      <c r="D53" s="52"/>
      <c r="E53" s="52"/>
      <c r="F53" s="52"/>
      <c r="G53" s="52"/>
      <c r="H53" s="52"/>
    </row>
    <row r="54" spans="1:8" ht="15.75" x14ac:dyDescent="0.25">
      <c r="A54" s="46" t="s">
        <v>10</v>
      </c>
      <c r="B54" s="46"/>
      <c r="C54" s="46"/>
      <c r="D54" s="46"/>
      <c r="E54" s="47"/>
      <c r="F54" s="47"/>
      <c r="G54" s="47"/>
      <c r="H54" s="47"/>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1">
    <mergeCell ref="A54:H54"/>
    <mergeCell ref="A2:B2"/>
    <mergeCell ref="G2:H2"/>
    <mergeCell ref="A5:H5"/>
    <mergeCell ref="A6:H6"/>
    <mergeCell ref="A53:H53"/>
    <mergeCell ref="E7:H7"/>
    <mergeCell ref="A4:H4"/>
    <mergeCell ref="A7:A8"/>
    <mergeCell ref="B7:B8"/>
    <mergeCell ref="C7:D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K954"/>
  <sheetViews>
    <sheetView tabSelected="1" view="pageBreakPreview" zoomScaleNormal="100" zoomScaleSheetLayoutView="100" workbookViewId="0">
      <selection activeCell="A4" sqref="A4:H4"/>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48" t="s">
        <v>157</v>
      </c>
      <c r="B2" s="48"/>
      <c r="C2" s="14"/>
      <c r="D2" s="14"/>
      <c r="E2" s="15"/>
      <c r="F2" s="15"/>
      <c r="G2" s="49" t="s">
        <v>134</v>
      </c>
      <c r="H2" s="49"/>
    </row>
    <row r="3" spans="1:8" ht="15.75" x14ac:dyDescent="0.25">
      <c r="A3" s="13"/>
      <c r="B3" s="14"/>
      <c r="C3" s="14"/>
      <c r="D3" s="14"/>
      <c r="E3" s="15"/>
      <c r="F3" s="15"/>
      <c r="G3" s="15"/>
      <c r="H3" s="15"/>
    </row>
    <row r="4" spans="1:8" ht="15.75" x14ac:dyDescent="0.25">
      <c r="A4" s="54" t="s">
        <v>158</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128</v>
      </c>
      <c r="F7" s="53"/>
      <c r="G7" s="53"/>
      <c r="H7" s="53"/>
    </row>
    <row r="8" spans="1:8" ht="15.75" x14ac:dyDescent="0.25">
      <c r="A8" s="53"/>
      <c r="B8" s="53"/>
      <c r="C8" s="9" t="s">
        <v>8</v>
      </c>
      <c r="D8" s="9" t="s">
        <v>9</v>
      </c>
      <c r="E8" s="16" t="s">
        <v>6</v>
      </c>
      <c r="F8" s="16" t="s">
        <v>115</v>
      </c>
      <c r="G8" s="16" t="s">
        <v>116</v>
      </c>
      <c r="H8" s="16" t="s">
        <v>117</v>
      </c>
    </row>
    <row r="9" spans="1:8" ht="15.75" x14ac:dyDescent="0.25">
      <c r="A9" s="37">
        <v>1</v>
      </c>
      <c r="B9" s="39" t="s">
        <v>155</v>
      </c>
      <c r="C9" s="39"/>
      <c r="D9" s="39"/>
      <c r="E9" s="4"/>
      <c r="F9" s="4"/>
      <c r="G9" s="4"/>
      <c r="H9" s="4"/>
    </row>
    <row r="10" spans="1:8" ht="31.5" x14ac:dyDescent="0.25">
      <c r="A10" s="40">
        <v>1</v>
      </c>
      <c r="B10" s="41" t="s">
        <v>142</v>
      </c>
      <c r="C10" s="41" t="s">
        <v>143</v>
      </c>
      <c r="D10" s="41" t="s">
        <v>144</v>
      </c>
      <c r="E10" s="35">
        <v>1210000</v>
      </c>
      <c r="F10" s="21">
        <f t="shared" ref="F10:F14" si="0">E10*0.6</f>
        <v>726000</v>
      </c>
      <c r="G10" s="21">
        <f t="shared" ref="G10:G14" si="1">E10*0.4</f>
        <v>484000</v>
      </c>
      <c r="H10" s="21"/>
    </row>
    <row r="11" spans="1:8" ht="15.75" x14ac:dyDescent="0.25">
      <c r="A11" s="37">
        <v>2</v>
      </c>
      <c r="B11" s="42" t="s">
        <v>154</v>
      </c>
      <c r="C11" s="42"/>
      <c r="D11" s="42"/>
      <c r="E11" s="35"/>
      <c r="F11" s="21"/>
      <c r="G11" s="21"/>
      <c r="H11" s="21"/>
    </row>
    <row r="12" spans="1:8" ht="47.25" x14ac:dyDescent="0.25">
      <c r="A12" s="40">
        <v>1</v>
      </c>
      <c r="B12" s="43" t="s">
        <v>145</v>
      </c>
      <c r="C12" s="43" t="s">
        <v>146</v>
      </c>
      <c r="D12" s="43" t="s">
        <v>147</v>
      </c>
      <c r="E12" s="35">
        <v>1290000</v>
      </c>
      <c r="F12" s="21">
        <f t="shared" si="0"/>
        <v>774000</v>
      </c>
      <c r="G12" s="21">
        <f t="shared" si="1"/>
        <v>516000</v>
      </c>
      <c r="H12" s="21"/>
    </row>
    <row r="13" spans="1:8" ht="31.5" x14ac:dyDescent="0.25">
      <c r="A13" s="40">
        <v>2</v>
      </c>
      <c r="B13" s="38" t="s">
        <v>148</v>
      </c>
      <c r="C13" s="38" t="s">
        <v>149</v>
      </c>
      <c r="D13" s="38" t="s">
        <v>150</v>
      </c>
      <c r="E13" s="35">
        <v>510000</v>
      </c>
      <c r="F13" s="21">
        <f t="shared" si="0"/>
        <v>306000</v>
      </c>
      <c r="G13" s="21">
        <f t="shared" si="1"/>
        <v>204000</v>
      </c>
      <c r="H13" s="21"/>
    </row>
    <row r="14" spans="1:8" ht="31.5" x14ac:dyDescent="0.25">
      <c r="A14" s="40">
        <v>3</v>
      </c>
      <c r="B14" s="38" t="s">
        <v>145</v>
      </c>
      <c r="C14" s="38" t="s">
        <v>151</v>
      </c>
      <c r="D14" s="38" t="s">
        <v>152</v>
      </c>
      <c r="E14" s="35">
        <v>340000</v>
      </c>
      <c r="F14" s="21">
        <f t="shared" si="0"/>
        <v>204000</v>
      </c>
      <c r="G14" s="21">
        <f t="shared" si="1"/>
        <v>136000</v>
      </c>
      <c r="H14" s="21"/>
    </row>
    <row r="15" spans="1:8" ht="15.75" x14ac:dyDescent="0.25">
      <c r="A15" s="52" t="s">
        <v>159</v>
      </c>
      <c r="B15" s="52"/>
      <c r="C15" s="52"/>
      <c r="D15" s="52"/>
      <c r="E15" s="52"/>
      <c r="F15" s="52"/>
      <c r="G15" s="52"/>
      <c r="H15" s="52"/>
    </row>
    <row r="16" spans="1:8" ht="15.75" x14ac:dyDescent="0.25">
      <c r="A16" s="46" t="s">
        <v>153</v>
      </c>
      <c r="B16" s="46"/>
      <c r="C16" s="46"/>
      <c r="D16" s="46"/>
      <c r="E16" s="46"/>
      <c r="F16" s="46"/>
      <c r="G16" s="46"/>
      <c r="H16" s="46"/>
    </row>
    <row r="17" spans="1:11" ht="31.5" x14ac:dyDescent="0.25">
      <c r="A17" s="4">
        <v>1</v>
      </c>
      <c r="B17" s="44" t="s">
        <v>160</v>
      </c>
      <c r="C17" s="36"/>
      <c r="D17" s="36"/>
      <c r="E17" s="35">
        <v>140000</v>
      </c>
      <c r="F17" s="21"/>
      <c r="G17" s="21"/>
      <c r="H17" s="21"/>
    </row>
    <row r="18" spans="1:11" ht="62.25" customHeight="1" x14ac:dyDescent="0.25">
      <c r="A18" s="14"/>
      <c r="B18" s="14"/>
      <c r="C18" s="14"/>
      <c r="D18" s="14"/>
      <c r="E18" s="15"/>
      <c r="F18" s="15"/>
      <c r="G18" s="15"/>
      <c r="H18" s="15"/>
    </row>
    <row r="19" spans="1:11" ht="62.25" customHeight="1" x14ac:dyDescent="0.25">
      <c r="A19" s="14"/>
      <c r="B19" s="14"/>
      <c r="C19" s="14"/>
      <c r="D19" s="14"/>
      <c r="E19" s="15"/>
      <c r="F19" s="15"/>
      <c r="G19" s="15"/>
      <c r="H19" s="15"/>
    </row>
    <row r="20" spans="1:11" ht="62.25" customHeight="1" x14ac:dyDescent="0.25">
      <c r="A20" s="14"/>
      <c r="B20" s="14"/>
      <c r="C20" s="14"/>
      <c r="D20" s="14"/>
      <c r="E20" s="15"/>
      <c r="F20" s="15"/>
      <c r="G20" s="15"/>
      <c r="H20" s="15"/>
    </row>
    <row r="21" spans="1:11" ht="62.25" customHeight="1" thickBot="1" x14ac:dyDescent="0.3">
      <c r="A21" s="14"/>
      <c r="B21" s="55"/>
      <c r="C21" s="55"/>
      <c r="D21" s="55"/>
      <c r="E21" s="15"/>
      <c r="F21" s="15"/>
      <c r="G21" s="15"/>
      <c r="H21" s="15"/>
      <c r="I21" s="14"/>
      <c r="J21" s="14"/>
      <c r="K21" s="14"/>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sheetData>
  <mergeCells count="12">
    <mergeCell ref="B21:D21"/>
    <mergeCell ref="A2:B2"/>
    <mergeCell ref="G2:H2"/>
    <mergeCell ref="A4:H4"/>
    <mergeCell ref="A5:H5"/>
    <mergeCell ref="A6:H6"/>
    <mergeCell ref="A7:A8"/>
    <mergeCell ref="B7:B8"/>
    <mergeCell ref="C7:D7"/>
    <mergeCell ref="E7:H7"/>
    <mergeCell ref="A15:H15"/>
    <mergeCell ref="A16:H1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0"/>
  <sheetViews>
    <sheetView view="pageBreakPreview" topLeftCell="A15" zoomScaleNormal="100" zoomScaleSheetLayoutView="100" workbookViewId="0">
      <selection activeCell="D10" sqref="D10"/>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48" t="s">
        <v>125</v>
      </c>
      <c r="B2" s="48"/>
      <c r="C2" s="14"/>
      <c r="D2" s="14"/>
      <c r="E2" s="15"/>
      <c r="F2" s="15"/>
      <c r="G2" s="49" t="s">
        <v>126</v>
      </c>
      <c r="H2" s="49"/>
    </row>
    <row r="3" spans="1:8" ht="15.75" x14ac:dyDescent="0.25">
      <c r="A3" s="13"/>
      <c r="B3" s="14"/>
      <c r="C3" s="14"/>
      <c r="D3" s="14"/>
      <c r="E3" s="15"/>
      <c r="F3" s="15"/>
      <c r="G3" s="15"/>
      <c r="H3" s="15"/>
    </row>
    <row r="4" spans="1:8" ht="15.75" x14ac:dyDescent="0.25">
      <c r="A4" s="54" t="s">
        <v>135</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128</v>
      </c>
      <c r="F7" s="53"/>
      <c r="G7" s="53"/>
      <c r="H7" s="53"/>
    </row>
    <row r="8" spans="1:8" ht="15.75" x14ac:dyDescent="0.25">
      <c r="A8" s="53"/>
      <c r="B8" s="53"/>
      <c r="C8" s="9" t="s">
        <v>8</v>
      </c>
      <c r="D8" s="9" t="s">
        <v>9</v>
      </c>
      <c r="E8" s="16" t="s">
        <v>6</v>
      </c>
      <c r="F8" s="16" t="s">
        <v>115</v>
      </c>
      <c r="G8" s="16" t="s">
        <v>116</v>
      </c>
      <c r="H8" s="16"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6">
        <f>'[1]BG-ODT-29'!$D$91</f>
        <v>1500000</v>
      </c>
      <c r="F38" s="21">
        <f t="shared" si="0"/>
        <v>900000</v>
      </c>
      <c r="G38" s="21">
        <f t="shared" si="3"/>
        <v>600000</v>
      </c>
      <c r="H38" s="21">
        <f t="shared" si="4"/>
        <v>300000</v>
      </c>
    </row>
    <row r="39" spans="1:8" ht="47.25" x14ac:dyDescent="0.25">
      <c r="A39" s="4">
        <v>30</v>
      </c>
      <c r="B39" s="7" t="s">
        <v>79</v>
      </c>
      <c r="C39" s="7" t="s">
        <v>80</v>
      </c>
      <c r="D39" s="7" t="s">
        <v>81</v>
      </c>
      <c r="E39" s="6">
        <f>'[1]BG-ODT-30'!$D$91</f>
        <v>1600000</v>
      </c>
      <c r="F39" s="21">
        <f t="shared" si="0"/>
        <v>960000</v>
      </c>
      <c r="G39" s="21">
        <f t="shared" si="3"/>
        <v>640000</v>
      </c>
      <c r="H39" s="21">
        <f t="shared" si="4"/>
        <v>320000</v>
      </c>
    </row>
    <row r="40" spans="1:8" ht="31.5" x14ac:dyDescent="0.25">
      <c r="A40" s="4">
        <v>31</v>
      </c>
      <c r="B40" s="7" t="s">
        <v>82</v>
      </c>
      <c r="C40" s="7" t="s">
        <v>81</v>
      </c>
      <c r="D40" s="7" t="s">
        <v>83</v>
      </c>
      <c r="E40" s="6">
        <f>'[1]BG-ODT-31'!$D$91</f>
        <v>1300000</v>
      </c>
      <c r="F40" s="21">
        <f t="shared" si="0"/>
        <v>780000</v>
      </c>
      <c r="G40" s="21">
        <f t="shared" si="3"/>
        <v>520000</v>
      </c>
      <c r="H40" s="21">
        <f t="shared" si="4"/>
        <v>260000</v>
      </c>
    </row>
    <row r="41" spans="1:8" ht="31.5" x14ac:dyDescent="0.25">
      <c r="A41" s="4">
        <v>32</v>
      </c>
      <c r="B41" s="7" t="s">
        <v>84</v>
      </c>
      <c r="C41" s="7" t="s">
        <v>85</v>
      </c>
      <c r="D41" s="7" t="s">
        <v>86</v>
      </c>
      <c r="E41" s="6">
        <f>'[1]BG-ODT-32'!$D$91</f>
        <v>1100000</v>
      </c>
      <c r="F41" s="21">
        <f t="shared" si="0"/>
        <v>660000</v>
      </c>
      <c r="G41" s="21">
        <f t="shared" si="3"/>
        <v>440000</v>
      </c>
      <c r="H41" s="21">
        <f t="shared" si="4"/>
        <v>220000</v>
      </c>
    </row>
    <row r="42" spans="1:8" ht="47.25" x14ac:dyDescent="0.25">
      <c r="A42" s="4">
        <v>33</v>
      </c>
      <c r="B42" s="7" t="s">
        <v>87</v>
      </c>
      <c r="C42" s="7" t="s">
        <v>88</v>
      </c>
      <c r="D42" s="7" t="s">
        <v>89</v>
      </c>
      <c r="E42" s="6">
        <f>'[1]BG-ODT-33'!$D$91</f>
        <v>1600000</v>
      </c>
      <c r="F42" s="21">
        <f t="shared" si="0"/>
        <v>960000</v>
      </c>
      <c r="G42" s="21">
        <f t="shared" si="3"/>
        <v>640000</v>
      </c>
      <c r="H42" s="21">
        <f t="shared" si="4"/>
        <v>320000</v>
      </c>
    </row>
    <row r="43" spans="1:8" ht="47.25" x14ac:dyDescent="0.25">
      <c r="A43" s="4">
        <v>34</v>
      </c>
      <c r="B43" s="7" t="s">
        <v>90</v>
      </c>
      <c r="C43" s="7" t="s">
        <v>91</v>
      </c>
      <c r="D43" s="7" t="s">
        <v>92</v>
      </c>
      <c r="E43" s="6">
        <f>'[1]BG-ODT-34'!$D$91</f>
        <v>1600000</v>
      </c>
      <c r="F43" s="21">
        <f t="shared" si="0"/>
        <v>960000</v>
      </c>
      <c r="G43" s="21">
        <f t="shared" si="3"/>
        <v>640000</v>
      </c>
      <c r="H43" s="21">
        <f t="shared" si="4"/>
        <v>320000</v>
      </c>
    </row>
    <row r="44" spans="1:8" ht="63" x14ac:dyDescent="0.25">
      <c r="A44" s="4">
        <v>35</v>
      </c>
      <c r="B44" s="7" t="s">
        <v>93</v>
      </c>
      <c r="C44" s="7" t="s">
        <v>94</v>
      </c>
      <c r="D44" s="7" t="s">
        <v>95</v>
      </c>
      <c r="E44" s="6">
        <f>'[1]BG-ODT-35'!$D$91</f>
        <v>1500000</v>
      </c>
      <c r="F44" s="21">
        <f t="shared" si="0"/>
        <v>900000</v>
      </c>
      <c r="G44" s="21">
        <f t="shared" si="3"/>
        <v>600000</v>
      </c>
      <c r="H44" s="21">
        <f t="shared" si="4"/>
        <v>300000</v>
      </c>
    </row>
    <row r="45" spans="1:8" ht="47.25" x14ac:dyDescent="0.25">
      <c r="A45" s="4">
        <v>36</v>
      </c>
      <c r="B45" s="7" t="s">
        <v>96</v>
      </c>
      <c r="C45" s="7" t="s">
        <v>97</v>
      </c>
      <c r="D45" s="7" t="s">
        <v>98</v>
      </c>
      <c r="E45" s="6">
        <f>'[1]BG-ODT-36'!$D$91</f>
        <v>1500000</v>
      </c>
      <c r="F45" s="21">
        <f t="shared" si="0"/>
        <v>900000</v>
      </c>
      <c r="G45" s="21">
        <f t="shared" si="3"/>
        <v>600000</v>
      </c>
      <c r="H45" s="21">
        <f t="shared" si="4"/>
        <v>300000</v>
      </c>
    </row>
    <row r="46" spans="1:8" ht="78.75" x14ac:dyDescent="0.25">
      <c r="A46" s="4">
        <v>37</v>
      </c>
      <c r="B46" s="7" t="s">
        <v>99</v>
      </c>
      <c r="C46" s="7" t="s">
        <v>100</v>
      </c>
      <c r="D46" s="7" t="s">
        <v>101</v>
      </c>
      <c r="E46" s="6">
        <f>'[1]BG-ODT-37'!$D$91</f>
        <v>1500000</v>
      </c>
      <c r="F46" s="21">
        <f t="shared" si="0"/>
        <v>900000</v>
      </c>
      <c r="G46" s="21">
        <f t="shared" si="3"/>
        <v>600000</v>
      </c>
      <c r="H46" s="21">
        <f t="shared" si="4"/>
        <v>300000</v>
      </c>
    </row>
    <row r="47" spans="1:8" ht="31.5" x14ac:dyDescent="0.25">
      <c r="A47" s="4">
        <v>38</v>
      </c>
      <c r="B47" s="7" t="s">
        <v>102</v>
      </c>
      <c r="C47" s="7" t="s">
        <v>103</v>
      </c>
      <c r="D47" s="7" t="s">
        <v>104</v>
      </c>
      <c r="E47" s="6">
        <f>'[1]BG-ODT-38'!$D$91</f>
        <v>1100000</v>
      </c>
      <c r="F47" s="21">
        <f t="shared" si="0"/>
        <v>660000</v>
      </c>
      <c r="G47" s="21">
        <f t="shared" si="3"/>
        <v>440000</v>
      </c>
      <c r="H47" s="21">
        <f t="shared" si="4"/>
        <v>220000</v>
      </c>
    </row>
    <row r="48" spans="1:8" ht="31.5" x14ac:dyDescent="0.25">
      <c r="A48" s="4">
        <v>39</v>
      </c>
      <c r="B48" s="7" t="s">
        <v>105</v>
      </c>
      <c r="C48" s="7" t="s">
        <v>106</v>
      </c>
      <c r="D48" s="7" t="s">
        <v>107</v>
      </c>
      <c r="E48" s="6">
        <f>'[1]BG-ODT-39'!$D$91</f>
        <v>1200000</v>
      </c>
      <c r="F48" s="21">
        <f t="shared" si="0"/>
        <v>720000</v>
      </c>
      <c r="G48" s="21">
        <f t="shared" si="3"/>
        <v>480000</v>
      </c>
      <c r="H48" s="21">
        <f t="shared" si="4"/>
        <v>240000</v>
      </c>
    </row>
    <row r="49" spans="1:8" ht="31.5" x14ac:dyDescent="0.25">
      <c r="A49" s="4">
        <v>40</v>
      </c>
      <c r="B49" s="7" t="s">
        <v>108</v>
      </c>
      <c r="C49" s="7" t="s">
        <v>109</v>
      </c>
      <c r="D49" s="7" t="s">
        <v>110</v>
      </c>
      <c r="E49" s="6">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6">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6">
        <f>'[1]BG-ODT-42'!$D$91</f>
        <v>2100000</v>
      </c>
      <c r="F52" s="21">
        <f t="shared" si="0"/>
        <v>1260000</v>
      </c>
      <c r="G52" s="21">
        <f t="shared" si="5"/>
        <v>840000</v>
      </c>
      <c r="H52" s="21">
        <f t="shared" si="6"/>
        <v>420000</v>
      </c>
    </row>
    <row r="53" spans="1:8" ht="15.75" x14ac:dyDescent="0.25">
      <c r="A53" s="52" t="s">
        <v>133</v>
      </c>
      <c r="B53" s="52"/>
      <c r="C53" s="52"/>
      <c r="D53" s="52"/>
      <c r="E53" s="52"/>
      <c r="F53" s="52"/>
      <c r="G53" s="52"/>
      <c r="H53" s="52"/>
    </row>
    <row r="54" spans="1:8" ht="15.75" x14ac:dyDescent="0.25">
      <c r="A54" s="46" t="s">
        <v>10</v>
      </c>
      <c r="B54" s="46"/>
      <c r="C54" s="46"/>
      <c r="D54" s="46"/>
      <c r="E54" s="47"/>
      <c r="F54" s="47"/>
      <c r="G54" s="47"/>
      <c r="H54" s="47"/>
    </row>
    <row r="55" spans="1:8" ht="15.75" x14ac:dyDescent="0.25">
      <c r="A55" s="4">
        <v>1</v>
      </c>
      <c r="B55" s="7" t="s">
        <v>130</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2:B2"/>
    <mergeCell ref="G2:H2"/>
    <mergeCell ref="A4:H4"/>
    <mergeCell ref="A5:H5"/>
    <mergeCell ref="A6:H6"/>
    <mergeCell ref="A54:H54"/>
    <mergeCell ref="A7:A8"/>
    <mergeCell ref="B7:B8"/>
    <mergeCell ref="C7:D7"/>
    <mergeCell ref="E7:H7"/>
    <mergeCell ref="A53:H53"/>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4"/>
  <sheetViews>
    <sheetView view="pageBreakPreview" zoomScaleNormal="100" zoomScaleSheetLayoutView="100" workbookViewId="0">
      <selection activeCell="A4" sqref="A4:H4"/>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48" t="s">
        <v>157</v>
      </c>
      <c r="B2" s="48"/>
      <c r="C2" s="14"/>
      <c r="D2" s="14"/>
      <c r="E2" s="15"/>
      <c r="F2" s="15"/>
      <c r="G2" s="49" t="s">
        <v>134</v>
      </c>
      <c r="H2" s="49"/>
    </row>
    <row r="3" spans="1:8" ht="15.75" x14ac:dyDescent="0.25">
      <c r="A3" s="13"/>
      <c r="B3" s="14"/>
      <c r="C3" s="14"/>
      <c r="D3" s="14"/>
      <c r="E3" s="15"/>
      <c r="F3" s="15"/>
      <c r="G3" s="15"/>
      <c r="H3" s="15"/>
    </row>
    <row r="4" spans="1:8" ht="15.75" x14ac:dyDescent="0.25">
      <c r="A4" s="54" t="s">
        <v>161</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162</v>
      </c>
      <c r="F7" s="53"/>
      <c r="G7" s="53"/>
      <c r="H7" s="53"/>
    </row>
    <row r="8" spans="1:8" ht="15.75" x14ac:dyDescent="0.25">
      <c r="A8" s="53"/>
      <c r="B8" s="53"/>
      <c r="C8" s="9" t="s">
        <v>8</v>
      </c>
      <c r="D8" s="9" t="s">
        <v>9</v>
      </c>
      <c r="E8" s="16" t="s">
        <v>6</v>
      </c>
      <c r="F8" s="16" t="s">
        <v>115</v>
      </c>
      <c r="G8" s="16" t="s">
        <v>116</v>
      </c>
      <c r="H8" s="16" t="s">
        <v>117</v>
      </c>
    </row>
    <row r="9" spans="1:8" ht="15.75" x14ac:dyDescent="0.25">
      <c r="A9" s="37">
        <v>1</v>
      </c>
      <c r="B9" s="39" t="s">
        <v>155</v>
      </c>
      <c r="C9" s="39"/>
      <c r="D9" s="39"/>
      <c r="E9" s="4"/>
      <c r="F9" s="4"/>
      <c r="G9" s="4"/>
      <c r="H9" s="4"/>
    </row>
    <row r="10" spans="1:8" ht="31.5" x14ac:dyDescent="0.25">
      <c r="A10" s="40">
        <v>1</v>
      </c>
      <c r="B10" s="41" t="s">
        <v>142</v>
      </c>
      <c r="C10" s="41" t="s">
        <v>143</v>
      </c>
      <c r="D10" s="41" t="s">
        <v>144</v>
      </c>
      <c r="E10" s="6">
        <f>'25.1. Đất ở tại nông thôn'!E10*0.8</f>
        <v>968000</v>
      </c>
      <c r="F10" s="6">
        <f>'25.1. Đất ở tại nông thôn'!F10*0.8</f>
        <v>580800</v>
      </c>
      <c r="G10" s="6">
        <f>'25.1. Đất ở tại nông thôn'!G10*0.8</f>
        <v>387200</v>
      </c>
      <c r="H10" s="6"/>
    </row>
    <row r="11" spans="1:8" ht="15.75" x14ac:dyDescent="0.25">
      <c r="A11" s="37">
        <v>2</v>
      </c>
      <c r="B11" s="42" t="s">
        <v>154</v>
      </c>
      <c r="C11" s="42"/>
      <c r="D11" s="42"/>
      <c r="E11" s="6"/>
      <c r="F11" s="21"/>
      <c r="G11" s="21"/>
      <c r="H11" s="21"/>
    </row>
    <row r="12" spans="1:8" ht="47.25" x14ac:dyDescent="0.25">
      <c r="A12" s="40">
        <v>1</v>
      </c>
      <c r="B12" s="43" t="s">
        <v>145</v>
      </c>
      <c r="C12" s="43" t="s">
        <v>146</v>
      </c>
      <c r="D12" s="43" t="s">
        <v>147</v>
      </c>
      <c r="E12" s="6">
        <f>'25.1. Đất ở tại nông thôn'!E12*0.8</f>
        <v>1032000</v>
      </c>
      <c r="F12" s="6">
        <f>'25.1. Đất ở tại nông thôn'!F12*0.8</f>
        <v>619200</v>
      </c>
      <c r="G12" s="6">
        <f>'25.1. Đất ở tại nông thôn'!G12*0.8</f>
        <v>412800</v>
      </c>
      <c r="H12" s="6"/>
    </row>
    <row r="13" spans="1:8" ht="31.5" x14ac:dyDescent="0.25">
      <c r="A13" s="40">
        <v>2</v>
      </c>
      <c r="B13" s="38" t="s">
        <v>148</v>
      </c>
      <c r="C13" s="38" t="s">
        <v>149</v>
      </c>
      <c r="D13" s="38" t="s">
        <v>150</v>
      </c>
      <c r="E13" s="6">
        <f>'25.1. Đất ở tại nông thôn'!E13*0.8</f>
        <v>408000</v>
      </c>
      <c r="F13" s="6">
        <f>'25.1. Đất ở tại nông thôn'!F13*0.8</f>
        <v>244800</v>
      </c>
      <c r="G13" s="6">
        <f>'25.1. Đất ở tại nông thôn'!G13*0.8</f>
        <v>163200</v>
      </c>
      <c r="H13" s="6"/>
    </row>
    <row r="14" spans="1:8" ht="31.5" x14ac:dyDescent="0.25">
      <c r="A14" s="40">
        <v>3</v>
      </c>
      <c r="B14" s="38" t="s">
        <v>145</v>
      </c>
      <c r="C14" s="38" t="s">
        <v>151</v>
      </c>
      <c r="D14" s="38" t="s">
        <v>152</v>
      </c>
      <c r="E14" s="6">
        <f>'25.1. Đất ở tại nông thôn'!E14*0.8</f>
        <v>272000</v>
      </c>
      <c r="F14" s="6">
        <f>'25.1. Đất ở tại nông thôn'!F14*0.8</f>
        <v>163200</v>
      </c>
      <c r="G14" s="6">
        <f>'25.1. Đất ở tại nông thôn'!G14*0.8</f>
        <v>108800</v>
      </c>
      <c r="H14" s="6"/>
    </row>
    <row r="15" spans="1:8" ht="15.75" x14ac:dyDescent="0.25">
      <c r="A15" s="52" t="s">
        <v>159</v>
      </c>
      <c r="B15" s="52"/>
      <c r="C15" s="52"/>
      <c r="D15" s="52"/>
      <c r="E15" s="52"/>
      <c r="F15" s="52"/>
      <c r="G15" s="52"/>
      <c r="H15" s="52"/>
    </row>
    <row r="16" spans="1:8" ht="15.75" x14ac:dyDescent="0.25">
      <c r="A16" s="46" t="s">
        <v>153</v>
      </c>
      <c r="B16" s="46"/>
      <c r="C16" s="46"/>
      <c r="D16" s="46"/>
      <c r="E16" s="46"/>
      <c r="F16" s="46"/>
      <c r="G16" s="46"/>
      <c r="H16" s="46"/>
    </row>
    <row r="17" spans="1:11" ht="31.5" x14ac:dyDescent="0.25">
      <c r="A17" s="4">
        <v>1</v>
      </c>
      <c r="B17" s="44" t="s">
        <v>160</v>
      </c>
      <c r="C17" s="36"/>
      <c r="D17" s="36"/>
      <c r="E17" s="6">
        <f>'25.1. Đất ở tại nông thôn'!E17*0.8</f>
        <v>112000</v>
      </c>
      <c r="F17" s="6"/>
      <c r="G17" s="6"/>
      <c r="H17" s="6"/>
    </row>
    <row r="18" spans="1:11" ht="62.25" customHeight="1" x14ac:dyDescent="0.25">
      <c r="A18" s="14"/>
      <c r="B18" s="14"/>
      <c r="C18" s="14"/>
      <c r="D18" s="14"/>
      <c r="E18" s="15"/>
      <c r="F18" s="15"/>
      <c r="G18" s="15"/>
      <c r="H18" s="15"/>
    </row>
    <row r="19" spans="1:11" ht="62.25" customHeight="1" x14ac:dyDescent="0.25">
      <c r="A19" s="14"/>
      <c r="B19" s="14"/>
      <c r="C19" s="14"/>
      <c r="D19" s="14"/>
      <c r="E19" s="15"/>
      <c r="F19" s="15"/>
      <c r="G19" s="15"/>
      <c r="H19" s="15"/>
    </row>
    <row r="20" spans="1:11" ht="62.25" customHeight="1" x14ac:dyDescent="0.25">
      <c r="A20" s="14"/>
      <c r="B20" s="14"/>
      <c r="C20" s="14"/>
      <c r="D20" s="14"/>
      <c r="E20" s="15"/>
      <c r="F20" s="15"/>
      <c r="G20" s="15"/>
      <c r="H20" s="15"/>
    </row>
    <row r="21" spans="1:11" ht="62.25" customHeight="1" thickBot="1" x14ac:dyDescent="0.3">
      <c r="A21" s="14"/>
      <c r="B21" s="55"/>
      <c r="C21" s="55"/>
      <c r="D21" s="55"/>
      <c r="E21" s="15"/>
      <c r="F21" s="15"/>
      <c r="G21" s="15"/>
      <c r="H21" s="15"/>
      <c r="I21" s="14"/>
      <c r="J21" s="14"/>
      <c r="K21" s="14"/>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sheetData>
  <mergeCells count="12">
    <mergeCell ref="A2:B2"/>
    <mergeCell ref="G2:H2"/>
    <mergeCell ref="A4:H4"/>
    <mergeCell ref="A5:H5"/>
    <mergeCell ref="A6:H6"/>
    <mergeCell ref="B21:D21"/>
    <mergeCell ref="A7:A8"/>
    <mergeCell ref="B7:B8"/>
    <mergeCell ref="C7:D7"/>
    <mergeCell ref="E7:H7"/>
    <mergeCell ref="A15:H15"/>
    <mergeCell ref="A16:H1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10"/>
  <sheetViews>
    <sheetView view="pageBreakPreview" topLeftCell="A9" zoomScaleNormal="100" zoomScaleSheetLayoutView="100" workbookViewId="0">
      <selection activeCell="A4" sqref="A4:H4"/>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48" t="s">
        <v>125</v>
      </c>
      <c r="B2" s="48"/>
      <c r="C2" s="14"/>
      <c r="D2" s="14"/>
      <c r="E2" s="15"/>
      <c r="F2" s="15"/>
      <c r="G2" s="49" t="s">
        <v>126</v>
      </c>
      <c r="H2" s="49"/>
    </row>
    <row r="3" spans="1:8" ht="15.75" x14ac:dyDescent="0.25">
      <c r="A3" s="13"/>
      <c r="B3" s="14"/>
      <c r="C3" s="14"/>
      <c r="D3" s="14"/>
      <c r="E3" s="15"/>
      <c r="F3" s="15"/>
      <c r="G3" s="15"/>
      <c r="H3" s="15"/>
    </row>
    <row r="4" spans="1:8" ht="15.75" x14ac:dyDescent="0.25">
      <c r="A4" s="54" t="s">
        <v>136</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62" t="s">
        <v>128</v>
      </c>
      <c r="F7" s="63"/>
      <c r="G7" s="63"/>
      <c r="H7" s="64"/>
    </row>
    <row r="8" spans="1:8" ht="15.75" x14ac:dyDescent="0.25">
      <c r="A8" s="53"/>
      <c r="B8" s="53"/>
      <c r="C8" s="9" t="s">
        <v>8</v>
      </c>
      <c r="D8" s="9" t="s">
        <v>9</v>
      </c>
      <c r="E8" s="16" t="s">
        <v>6</v>
      </c>
      <c r="F8" s="17" t="s">
        <v>115</v>
      </c>
      <c r="G8" s="17" t="s">
        <v>116</v>
      </c>
      <c r="H8" s="17" t="s">
        <v>117</v>
      </c>
    </row>
    <row r="9" spans="1:8" s="20" customFormat="1" ht="15.75" x14ac:dyDescent="0.25">
      <c r="A9" s="19" t="s">
        <v>2</v>
      </c>
      <c r="B9" s="18" t="s">
        <v>130</v>
      </c>
      <c r="C9" s="18"/>
      <c r="D9" s="18"/>
      <c r="E9" s="19"/>
      <c r="F9" s="19"/>
      <c r="G9" s="19"/>
      <c r="H9" s="19"/>
    </row>
    <row r="10" spans="1:8" ht="15.75" x14ac:dyDescent="0.25">
      <c r="A10" s="4">
        <v>1</v>
      </c>
      <c r="B10" s="7" t="s">
        <v>13</v>
      </c>
      <c r="C10" s="7" t="s">
        <v>14</v>
      </c>
      <c r="D10" s="7" t="s">
        <v>15</v>
      </c>
      <c r="E10" s="6">
        <f>'[1]BG-ODT-1'!$D$91</f>
        <v>5200000</v>
      </c>
      <c r="F10" s="21">
        <f>E10*0.6</f>
        <v>3120000</v>
      </c>
      <c r="G10" s="21">
        <f>E10*0.4</f>
        <v>2080000</v>
      </c>
      <c r="H10" s="21">
        <f>E10*0.2</f>
        <v>1040000</v>
      </c>
    </row>
    <row r="11" spans="1:8" ht="47.25" x14ac:dyDescent="0.25">
      <c r="A11" s="4">
        <v>2</v>
      </c>
      <c r="B11" s="7" t="s">
        <v>16</v>
      </c>
      <c r="C11" s="7" t="s">
        <v>17</v>
      </c>
      <c r="D11" s="7" t="s">
        <v>18</v>
      </c>
      <c r="E11" s="6">
        <f>'[1]BG-ODT-2'!$D$91</f>
        <v>4900000</v>
      </c>
      <c r="F11" s="21">
        <f t="shared" ref="F11:F52" si="0">E11*0.6</f>
        <v>2940000</v>
      </c>
      <c r="G11" s="21">
        <f t="shared" ref="G11:G32" si="1">E11*0.4</f>
        <v>1960000</v>
      </c>
      <c r="H11" s="21">
        <f t="shared" ref="H11:H32" si="2">E11*0.2</f>
        <v>980000</v>
      </c>
    </row>
    <row r="12" spans="1:8" ht="47.25" x14ac:dyDescent="0.25">
      <c r="A12" s="4">
        <v>3</v>
      </c>
      <c r="B12" s="7" t="s">
        <v>19</v>
      </c>
      <c r="C12" s="7" t="s">
        <v>20</v>
      </c>
      <c r="D12" s="7" t="s">
        <v>21</v>
      </c>
      <c r="E12" s="6">
        <f>'[1]BG-ODT-3'!$D$91</f>
        <v>4300000</v>
      </c>
      <c r="F12" s="21">
        <f t="shared" si="0"/>
        <v>2580000</v>
      </c>
      <c r="G12" s="21">
        <f t="shared" si="1"/>
        <v>1720000</v>
      </c>
      <c r="H12" s="21">
        <f t="shared" si="2"/>
        <v>860000</v>
      </c>
    </row>
    <row r="13" spans="1:8" ht="47.25" x14ac:dyDescent="0.25">
      <c r="A13" s="4">
        <v>4</v>
      </c>
      <c r="B13" s="7" t="s">
        <v>22</v>
      </c>
      <c r="C13" s="7" t="s">
        <v>23</v>
      </c>
      <c r="D13" s="7" t="s">
        <v>24</v>
      </c>
      <c r="E13" s="6">
        <f>'[1]BG-ODT-4'!$D$91</f>
        <v>4300000</v>
      </c>
      <c r="F13" s="21">
        <f t="shared" si="0"/>
        <v>2580000</v>
      </c>
      <c r="G13" s="21">
        <f t="shared" si="1"/>
        <v>1720000</v>
      </c>
      <c r="H13" s="21">
        <f t="shared" si="2"/>
        <v>860000</v>
      </c>
    </row>
    <row r="14" spans="1:8" ht="47.25" x14ac:dyDescent="0.25">
      <c r="A14" s="4">
        <v>5</v>
      </c>
      <c r="B14" s="7" t="s">
        <v>25</v>
      </c>
      <c r="C14" s="7" t="s">
        <v>21</v>
      </c>
      <c r="D14" s="7" t="s">
        <v>26</v>
      </c>
      <c r="E14" s="6">
        <f>'[1]BG-ODT-5'!$D$91</f>
        <v>2700000</v>
      </c>
      <c r="F14" s="21">
        <f t="shared" si="0"/>
        <v>1620000</v>
      </c>
      <c r="G14" s="21">
        <f t="shared" si="1"/>
        <v>1080000</v>
      </c>
      <c r="H14" s="21">
        <f t="shared" si="2"/>
        <v>540000</v>
      </c>
    </row>
    <row r="15" spans="1:8" ht="47.25" x14ac:dyDescent="0.25">
      <c r="A15" s="4">
        <v>6</v>
      </c>
      <c r="B15" s="7" t="s">
        <v>27</v>
      </c>
      <c r="C15" s="7" t="s">
        <v>28</v>
      </c>
      <c r="D15" s="7" t="s">
        <v>29</v>
      </c>
      <c r="E15" s="6">
        <f>'[1]BG-ODT-6'!$D$91</f>
        <v>2600000</v>
      </c>
      <c r="F15" s="21">
        <f t="shared" si="0"/>
        <v>1560000</v>
      </c>
      <c r="G15" s="21">
        <f t="shared" si="1"/>
        <v>1040000</v>
      </c>
      <c r="H15" s="21">
        <f t="shared" si="2"/>
        <v>520000</v>
      </c>
    </row>
    <row r="16" spans="1:8" ht="47.25" x14ac:dyDescent="0.25">
      <c r="A16" s="4">
        <v>7</v>
      </c>
      <c r="B16" s="7" t="s">
        <v>30</v>
      </c>
      <c r="C16" s="7" t="s">
        <v>31</v>
      </c>
      <c r="D16" s="7" t="s">
        <v>32</v>
      </c>
      <c r="E16" s="6">
        <f>'[1]BG-ODT-7'!$D$91</f>
        <v>2500000</v>
      </c>
      <c r="F16" s="21">
        <f t="shared" si="0"/>
        <v>1500000</v>
      </c>
      <c r="G16" s="21">
        <f t="shared" si="1"/>
        <v>1000000</v>
      </c>
      <c r="H16" s="21">
        <f t="shared" si="2"/>
        <v>500000</v>
      </c>
    </row>
    <row r="17" spans="1:8" ht="47.25" x14ac:dyDescent="0.25">
      <c r="A17" s="4">
        <v>8</v>
      </c>
      <c r="B17" s="7" t="s">
        <v>1</v>
      </c>
      <c r="C17" s="7" t="s">
        <v>33</v>
      </c>
      <c r="D17" s="7" t="s">
        <v>34</v>
      </c>
      <c r="E17" s="6">
        <f>'[1]BG-ODT-8'!$D$91</f>
        <v>2400000</v>
      </c>
      <c r="F17" s="21">
        <f t="shared" si="0"/>
        <v>1440000</v>
      </c>
      <c r="G17" s="21">
        <f t="shared" si="1"/>
        <v>960000</v>
      </c>
      <c r="H17" s="21">
        <f t="shared" si="2"/>
        <v>480000</v>
      </c>
    </row>
    <row r="18" spans="1:8" ht="47.25" x14ac:dyDescent="0.25">
      <c r="A18" s="4">
        <v>9</v>
      </c>
      <c r="B18" s="7" t="s">
        <v>35</v>
      </c>
      <c r="C18" s="7" t="s">
        <v>36</v>
      </c>
      <c r="D18" s="7" t="s">
        <v>37</v>
      </c>
      <c r="E18" s="6">
        <f>'[1]BG-ODT-9'!$D$91</f>
        <v>2400000</v>
      </c>
      <c r="F18" s="21">
        <f t="shared" si="0"/>
        <v>1440000</v>
      </c>
      <c r="G18" s="21">
        <f t="shared" si="1"/>
        <v>960000</v>
      </c>
      <c r="H18" s="21">
        <f t="shared" si="2"/>
        <v>480000</v>
      </c>
    </row>
    <row r="19" spans="1:8" ht="15.75" x14ac:dyDescent="0.25">
      <c r="A19" s="4">
        <v>10</v>
      </c>
      <c r="B19" s="7" t="s">
        <v>38</v>
      </c>
      <c r="C19" s="7" t="s">
        <v>0</v>
      </c>
      <c r="D19" s="7" t="s">
        <v>39</v>
      </c>
      <c r="E19" s="6">
        <f>'[1]BG-ODT-10'!$D$91</f>
        <v>2000000</v>
      </c>
      <c r="F19" s="21">
        <f t="shared" si="0"/>
        <v>1200000</v>
      </c>
      <c r="G19" s="21">
        <f t="shared" si="1"/>
        <v>800000</v>
      </c>
      <c r="H19" s="21">
        <f t="shared" si="2"/>
        <v>400000</v>
      </c>
    </row>
    <row r="20" spans="1:8" ht="63" x14ac:dyDescent="0.25">
      <c r="A20" s="4">
        <v>11</v>
      </c>
      <c r="B20" s="7" t="s">
        <v>40</v>
      </c>
      <c r="C20" s="7" t="s">
        <v>41</v>
      </c>
      <c r="D20" s="7" t="s">
        <v>42</v>
      </c>
      <c r="E20" s="6">
        <f>'[1]BG-ODT-11'!$D$91</f>
        <v>1700000</v>
      </c>
      <c r="F20" s="21">
        <f t="shared" si="0"/>
        <v>1020000</v>
      </c>
      <c r="G20" s="21">
        <f t="shared" si="1"/>
        <v>680000</v>
      </c>
      <c r="H20" s="21">
        <f t="shared" si="2"/>
        <v>340000</v>
      </c>
    </row>
    <row r="21" spans="1:8" ht="31.5" x14ac:dyDescent="0.25">
      <c r="A21" s="4">
        <v>12</v>
      </c>
      <c r="B21" s="7" t="s">
        <v>11</v>
      </c>
      <c r="C21" s="7" t="s">
        <v>43</v>
      </c>
      <c r="D21" s="7" t="s">
        <v>44</v>
      </c>
      <c r="E21" s="6">
        <f>'[1]BG-ODT-12'!$D$91</f>
        <v>7000000</v>
      </c>
      <c r="F21" s="21">
        <f t="shared" si="0"/>
        <v>4200000</v>
      </c>
      <c r="G21" s="21">
        <f t="shared" si="1"/>
        <v>2800000</v>
      </c>
      <c r="H21" s="21">
        <f t="shared" si="2"/>
        <v>1400000</v>
      </c>
    </row>
    <row r="22" spans="1:8" ht="31.5" x14ac:dyDescent="0.25">
      <c r="A22" s="4">
        <v>13</v>
      </c>
      <c r="B22" s="7" t="s">
        <v>12</v>
      </c>
      <c r="C22" s="7" t="s">
        <v>44</v>
      </c>
      <c r="D22" s="7" t="s">
        <v>45</v>
      </c>
      <c r="E22" s="6">
        <f>'[1]BG-ODT-13'!$D$91</f>
        <v>5200000</v>
      </c>
      <c r="F22" s="21">
        <f t="shared" si="0"/>
        <v>3120000</v>
      </c>
      <c r="G22" s="21">
        <f t="shared" si="1"/>
        <v>2080000</v>
      </c>
      <c r="H22" s="21">
        <f t="shared" si="2"/>
        <v>1040000</v>
      </c>
    </row>
    <row r="23" spans="1:8" ht="31.5" x14ac:dyDescent="0.25">
      <c r="A23" s="4">
        <v>14</v>
      </c>
      <c r="B23" s="7" t="s">
        <v>46</v>
      </c>
      <c r="C23" s="7" t="s">
        <v>45</v>
      </c>
      <c r="D23" s="7" t="s">
        <v>47</v>
      </c>
      <c r="E23" s="6">
        <f>'[1]BG-ODT-14'!$D$91</f>
        <v>3100000</v>
      </c>
      <c r="F23" s="21">
        <f t="shared" si="0"/>
        <v>1860000</v>
      </c>
      <c r="G23" s="21">
        <f t="shared" si="1"/>
        <v>1240000</v>
      </c>
      <c r="H23" s="21">
        <f t="shared" si="2"/>
        <v>620000</v>
      </c>
    </row>
    <row r="24" spans="1:8" ht="15.75" x14ac:dyDescent="0.25">
      <c r="A24" s="4">
        <v>15</v>
      </c>
      <c r="B24" s="7" t="s">
        <v>48</v>
      </c>
      <c r="C24" s="7" t="s">
        <v>47</v>
      </c>
      <c r="D24" s="7" t="s">
        <v>49</v>
      </c>
      <c r="E24" s="6">
        <f>'[1]BG-ODT-15'!$D$91</f>
        <v>2000000</v>
      </c>
      <c r="F24" s="21">
        <f t="shared" si="0"/>
        <v>1200000</v>
      </c>
      <c r="G24" s="21">
        <f t="shared" si="1"/>
        <v>800000</v>
      </c>
      <c r="H24" s="21">
        <f t="shared" si="2"/>
        <v>400000</v>
      </c>
    </row>
    <row r="25" spans="1:8" ht="15.75" x14ac:dyDescent="0.25">
      <c r="A25" s="4">
        <v>16</v>
      </c>
      <c r="B25" s="7" t="s">
        <v>50</v>
      </c>
      <c r="C25" s="7" t="s">
        <v>49</v>
      </c>
      <c r="D25" s="7" t="s">
        <v>51</v>
      </c>
      <c r="E25" s="6">
        <f>'[1]BG-ODT-16'!$D$91</f>
        <v>1400000</v>
      </c>
      <c r="F25" s="21">
        <f t="shared" si="0"/>
        <v>840000</v>
      </c>
      <c r="G25" s="21">
        <f t="shared" si="1"/>
        <v>560000</v>
      </c>
      <c r="H25" s="21">
        <f t="shared" si="2"/>
        <v>280000</v>
      </c>
    </row>
    <row r="26" spans="1:8" ht="15.75" x14ac:dyDescent="0.25">
      <c r="A26" s="4">
        <v>17</v>
      </c>
      <c r="B26" s="7" t="s">
        <v>52</v>
      </c>
      <c r="C26" s="7" t="s">
        <v>43</v>
      </c>
      <c r="D26" s="7" t="s">
        <v>14</v>
      </c>
      <c r="E26" s="6">
        <f>'[1]BG-ODT-17'!$D$91</f>
        <v>7000000</v>
      </c>
      <c r="F26" s="21">
        <f t="shared" si="0"/>
        <v>4200000</v>
      </c>
      <c r="G26" s="21">
        <f t="shared" si="1"/>
        <v>2800000</v>
      </c>
      <c r="H26" s="21">
        <f t="shared" si="2"/>
        <v>1400000</v>
      </c>
    </row>
    <row r="27" spans="1:8" ht="31.5" x14ac:dyDescent="0.25">
      <c r="A27" s="4">
        <v>18</v>
      </c>
      <c r="B27" s="7" t="s">
        <v>53</v>
      </c>
      <c r="C27" s="7" t="s">
        <v>54</v>
      </c>
      <c r="D27" s="7" t="s">
        <v>55</v>
      </c>
      <c r="E27" s="6">
        <f>'[1]BG-ODT-18'!$D$91</f>
        <v>5100000</v>
      </c>
      <c r="F27" s="21">
        <f t="shared" si="0"/>
        <v>3060000</v>
      </c>
      <c r="G27" s="21">
        <f t="shared" si="1"/>
        <v>2040000</v>
      </c>
      <c r="H27" s="21">
        <f t="shared" si="2"/>
        <v>1020000</v>
      </c>
    </row>
    <row r="28" spans="1:8" ht="31.5" x14ac:dyDescent="0.25">
      <c r="A28" s="4">
        <v>19</v>
      </c>
      <c r="B28" s="7" t="s">
        <v>56</v>
      </c>
      <c r="C28" s="7" t="s">
        <v>57</v>
      </c>
      <c r="D28" s="7" t="s">
        <v>58</v>
      </c>
      <c r="E28" s="6">
        <f>'[1]BG-ODT-19'!$D$91</f>
        <v>5100000</v>
      </c>
      <c r="F28" s="21">
        <f t="shared" si="0"/>
        <v>3060000</v>
      </c>
      <c r="G28" s="21">
        <f t="shared" si="1"/>
        <v>2040000</v>
      </c>
      <c r="H28" s="21">
        <f t="shared" si="2"/>
        <v>1020000</v>
      </c>
    </row>
    <row r="29" spans="1:8" ht="31.5" x14ac:dyDescent="0.25">
      <c r="A29" s="4">
        <v>20</v>
      </c>
      <c r="B29" s="7" t="s">
        <v>59</v>
      </c>
      <c r="C29" s="7" t="s">
        <v>58</v>
      </c>
      <c r="D29" s="7" t="s">
        <v>60</v>
      </c>
      <c r="E29" s="6">
        <f>'[1]BG-ODT-20'!$D$91</f>
        <v>2100000</v>
      </c>
      <c r="F29" s="21">
        <f t="shared" si="0"/>
        <v>1260000</v>
      </c>
      <c r="G29" s="21">
        <f t="shared" si="1"/>
        <v>840000</v>
      </c>
      <c r="H29" s="21">
        <f t="shared" si="2"/>
        <v>420000</v>
      </c>
    </row>
    <row r="30" spans="1:8" ht="31.5" x14ac:dyDescent="0.25">
      <c r="A30" s="4">
        <v>21</v>
      </c>
      <c r="B30" s="7" t="s">
        <v>61</v>
      </c>
      <c r="C30" s="7" t="s">
        <v>60</v>
      </c>
      <c r="D30" s="7" t="s">
        <v>62</v>
      </c>
      <c r="E30" s="6">
        <f>'[1]BG-ODT-21'!$D$91</f>
        <v>1600000</v>
      </c>
      <c r="F30" s="21">
        <f t="shared" si="0"/>
        <v>960000</v>
      </c>
      <c r="G30" s="21">
        <f t="shared" si="1"/>
        <v>640000</v>
      </c>
      <c r="H30" s="21">
        <f t="shared" si="2"/>
        <v>320000</v>
      </c>
    </row>
    <row r="31" spans="1:8" ht="31.5" x14ac:dyDescent="0.25">
      <c r="A31" s="4">
        <v>22</v>
      </c>
      <c r="B31" s="7" t="s">
        <v>63</v>
      </c>
      <c r="C31" s="7" t="s">
        <v>62</v>
      </c>
      <c r="D31" s="7" t="s">
        <v>64</v>
      </c>
      <c r="E31" s="6">
        <f>'[1]BG-ODT-22'!$D$91</f>
        <v>1000000</v>
      </c>
      <c r="F31" s="21">
        <f>E31*0.6</f>
        <v>600000</v>
      </c>
      <c r="G31" s="21">
        <f t="shared" si="1"/>
        <v>400000</v>
      </c>
      <c r="H31" s="21">
        <f t="shared" si="2"/>
        <v>200000</v>
      </c>
    </row>
    <row r="32" spans="1:8" ht="31.5" x14ac:dyDescent="0.25">
      <c r="A32" s="4">
        <v>23</v>
      </c>
      <c r="B32" s="7" t="s">
        <v>65</v>
      </c>
      <c r="C32" s="7" t="s">
        <v>66</v>
      </c>
      <c r="D32" s="7" t="s">
        <v>67</v>
      </c>
      <c r="E32" s="6">
        <f>'[1]BG-ODT-23'!$D$91</f>
        <v>600000</v>
      </c>
      <c r="F32" s="21">
        <f t="shared" si="0"/>
        <v>360000</v>
      </c>
      <c r="G32" s="21">
        <f t="shared" si="1"/>
        <v>240000</v>
      </c>
      <c r="H32" s="21">
        <f t="shared" si="2"/>
        <v>120000</v>
      </c>
    </row>
    <row r="33" spans="1:8" ht="47.25" x14ac:dyDescent="0.25">
      <c r="A33" s="4">
        <v>24</v>
      </c>
      <c r="B33" s="7" t="s">
        <v>68</v>
      </c>
      <c r="C33" s="7" t="s">
        <v>69</v>
      </c>
      <c r="D33" s="7" t="s">
        <v>15</v>
      </c>
      <c r="E33" s="6"/>
      <c r="F33" s="21"/>
      <c r="G33" s="21"/>
      <c r="H33" s="21"/>
    </row>
    <row r="34" spans="1:8" ht="47.25" x14ac:dyDescent="0.25">
      <c r="A34" s="4">
        <v>25</v>
      </c>
      <c r="B34" s="7" t="s">
        <v>68</v>
      </c>
      <c r="C34" s="7" t="s">
        <v>15</v>
      </c>
      <c r="D34" s="7" t="s">
        <v>70</v>
      </c>
      <c r="E34" s="6">
        <f>'[1]BG-ODT-25'!$D$91</f>
        <v>3000000</v>
      </c>
      <c r="F34" s="21">
        <f t="shared" si="0"/>
        <v>1800000</v>
      </c>
      <c r="G34" s="21">
        <f t="shared" ref="G34:G49" si="3">E34*0.4</f>
        <v>1200000</v>
      </c>
      <c r="H34" s="21">
        <f t="shared" ref="H34:H49" si="4">E34*0.2</f>
        <v>600000</v>
      </c>
    </row>
    <row r="35" spans="1:8" ht="15.75" x14ac:dyDescent="0.25">
      <c r="A35" s="4">
        <v>26</v>
      </c>
      <c r="B35" s="7" t="s">
        <v>71</v>
      </c>
      <c r="C35" s="7" t="s">
        <v>70</v>
      </c>
      <c r="D35" s="7" t="s">
        <v>72</v>
      </c>
      <c r="E35" s="6">
        <f>'[1]BG-ODT-26'!$D$91</f>
        <v>2000000</v>
      </c>
      <c r="F35" s="21">
        <f t="shared" si="0"/>
        <v>1200000</v>
      </c>
      <c r="G35" s="21">
        <f t="shared" si="3"/>
        <v>800000</v>
      </c>
      <c r="H35" s="21">
        <f t="shared" si="4"/>
        <v>400000</v>
      </c>
    </row>
    <row r="36" spans="1:8" s="20" customFormat="1" ht="31.5" x14ac:dyDescent="0.25">
      <c r="A36" s="26">
        <v>27</v>
      </c>
      <c r="B36" s="28" t="s">
        <v>124</v>
      </c>
      <c r="C36" s="28" t="s">
        <v>73</v>
      </c>
      <c r="D36" s="28" t="s">
        <v>114</v>
      </c>
      <c r="E36" s="21">
        <f>'[1]BG-ODT-27'!$D$91</f>
        <v>3600000</v>
      </c>
      <c r="F36" s="21">
        <f t="shared" si="0"/>
        <v>2160000</v>
      </c>
      <c r="G36" s="21">
        <f t="shared" si="3"/>
        <v>1440000</v>
      </c>
      <c r="H36" s="21">
        <f t="shared" si="4"/>
        <v>720000</v>
      </c>
    </row>
    <row r="37" spans="1:8" ht="47.25" x14ac:dyDescent="0.25">
      <c r="A37" s="4">
        <v>28</v>
      </c>
      <c r="B37" s="7" t="s">
        <v>16</v>
      </c>
      <c r="C37" s="7" t="s">
        <v>74</v>
      </c>
      <c r="D37" s="7" t="s">
        <v>75</v>
      </c>
      <c r="E37" s="6">
        <f>'[1]BG-ODT-28'!$D$91</f>
        <v>5200000</v>
      </c>
      <c r="F37" s="21">
        <f t="shared" si="0"/>
        <v>3120000</v>
      </c>
      <c r="G37" s="21">
        <f t="shared" si="3"/>
        <v>2080000</v>
      </c>
      <c r="H37" s="21">
        <f t="shared" si="4"/>
        <v>1040000</v>
      </c>
    </row>
    <row r="38" spans="1:8" ht="47.25" x14ac:dyDescent="0.25">
      <c r="A38" s="4">
        <v>29</v>
      </c>
      <c r="B38" s="7" t="s">
        <v>76</v>
      </c>
      <c r="C38" s="7" t="s">
        <v>77</v>
      </c>
      <c r="D38" s="7" t="s">
        <v>78</v>
      </c>
      <c r="E38" s="22">
        <f>'[1]BG-ODT-29'!$D$91</f>
        <v>1500000</v>
      </c>
      <c r="F38" s="21">
        <f t="shared" si="0"/>
        <v>900000</v>
      </c>
      <c r="G38" s="21">
        <f t="shared" si="3"/>
        <v>600000</v>
      </c>
      <c r="H38" s="21">
        <f t="shared" si="4"/>
        <v>300000</v>
      </c>
    </row>
    <row r="39" spans="1:8" ht="47.25" x14ac:dyDescent="0.25">
      <c r="A39" s="4">
        <v>30</v>
      </c>
      <c r="B39" s="7" t="s">
        <v>79</v>
      </c>
      <c r="C39" s="7" t="s">
        <v>80</v>
      </c>
      <c r="D39" s="7" t="s">
        <v>81</v>
      </c>
      <c r="E39" s="22">
        <f>'[1]BG-ODT-30'!$D$91</f>
        <v>1600000</v>
      </c>
      <c r="F39" s="21">
        <f t="shared" si="0"/>
        <v>960000</v>
      </c>
      <c r="G39" s="21">
        <f t="shared" si="3"/>
        <v>640000</v>
      </c>
      <c r="H39" s="21">
        <f t="shared" si="4"/>
        <v>320000</v>
      </c>
    </row>
    <row r="40" spans="1:8" ht="31.5" x14ac:dyDescent="0.25">
      <c r="A40" s="4">
        <v>31</v>
      </c>
      <c r="B40" s="7" t="s">
        <v>82</v>
      </c>
      <c r="C40" s="7" t="s">
        <v>81</v>
      </c>
      <c r="D40" s="7" t="s">
        <v>83</v>
      </c>
      <c r="E40" s="22">
        <f>'[1]BG-ODT-31'!$D$91</f>
        <v>1300000</v>
      </c>
      <c r="F40" s="21">
        <f t="shared" si="0"/>
        <v>780000</v>
      </c>
      <c r="G40" s="21">
        <f t="shared" si="3"/>
        <v>520000</v>
      </c>
      <c r="H40" s="21">
        <f t="shared" si="4"/>
        <v>260000</v>
      </c>
    </row>
    <row r="41" spans="1:8" ht="31.5" x14ac:dyDescent="0.25">
      <c r="A41" s="4">
        <v>32</v>
      </c>
      <c r="B41" s="7" t="s">
        <v>84</v>
      </c>
      <c r="C41" s="7" t="s">
        <v>85</v>
      </c>
      <c r="D41" s="7" t="s">
        <v>86</v>
      </c>
      <c r="E41" s="22">
        <f>'[1]BG-ODT-32'!$D$91</f>
        <v>1100000</v>
      </c>
      <c r="F41" s="21">
        <f t="shared" si="0"/>
        <v>660000</v>
      </c>
      <c r="G41" s="21">
        <f t="shared" si="3"/>
        <v>440000</v>
      </c>
      <c r="H41" s="21">
        <f t="shared" si="4"/>
        <v>220000</v>
      </c>
    </row>
    <row r="42" spans="1:8" ht="47.25" x14ac:dyDescent="0.25">
      <c r="A42" s="4">
        <v>33</v>
      </c>
      <c r="B42" s="7" t="s">
        <v>87</v>
      </c>
      <c r="C42" s="7" t="s">
        <v>88</v>
      </c>
      <c r="D42" s="7" t="s">
        <v>89</v>
      </c>
      <c r="E42" s="22">
        <f>'[1]BG-ODT-33'!$D$91</f>
        <v>1600000</v>
      </c>
      <c r="F42" s="21">
        <f t="shared" si="0"/>
        <v>960000</v>
      </c>
      <c r="G42" s="21">
        <f t="shared" si="3"/>
        <v>640000</v>
      </c>
      <c r="H42" s="21">
        <f t="shared" si="4"/>
        <v>320000</v>
      </c>
    </row>
    <row r="43" spans="1:8" ht="47.25" x14ac:dyDescent="0.25">
      <c r="A43" s="4">
        <v>34</v>
      </c>
      <c r="B43" s="7" t="s">
        <v>90</v>
      </c>
      <c r="C43" s="7" t="s">
        <v>91</v>
      </c>
      <c r="D43" s="7" t="s">
        <v>92</v>
      </c>
      <c r="E43" s="22">
        <f>'[1]BG-ODT-34'!$D$91</f>
        <v>1600000</v>
      </c>
      <c r="F43" s="21">
        <f t="shared" si="0"/>
        <v>960000</v>
      </c>
      <c r="G43" s="21">
        <f t="shared" si="3"/>
        <v>640000</v>
      </c>
      <c r="H43" s="21">
        <f t="shared" si="4"/>
        <v>320000</v>
      </c>
    </row>
    <row r="44" spans="1:8" ht="63" x14ac:dyDescent="0.25">
      <c r="A44" s="4">
        <v>35</v>
      </c>
      <c r="B44" s="7" t="s">
        <v>93</v>
      </c>
      <c r="C44" s="7" t="s">
        <v>94</v>
      </c>
      <c r="D44" s="7" t="s">
        <v>95</v>
      </c>
      <c r="E44" s="22">
        <f>'[1]BG-ODT-35'!$D$91</f>
        <v>1500000</v>
      </c>
      <c r="F44" s="21">
        <f t="shared" si="0"/>
        <v>900000</v>
      </c>
      <c r="G44" s="21">
        <f t="shared" si="3"/>
        <v>600000</v>
      </c>
      <c r="H44" s="21">
        <f t="shared" si="4"/>
        <v>300000</v>
      </c>
    </row>
    <row r="45" spans="1:8" ht="47.25" x14ac:dyDescent="0.25">
      <c r="A45" s="4">
        <v>36</v>
      </c>
      <c r="B45" s="7" t="s">
        <v>96</v>
      </c>
      <c r="C45" s="7" t="s">
        <v>97</v>
      </c>
      <c r="D45" s="7" t="s">
        <v>98</v>
      </c>
      <c r="E45" s="22">
        <f>'[1]BG-ODT-36'!$D$91</f>
        <v>1500000</v>
      </c>
      <c r="F45" s="21">
        <f t="shared" si="0"/>
        <v>900000</v>
      </c>
      <c r="G45" s="21">
        <f t="shared" si="3"/>
        <v>600000</v>
      </c>
      <c r="H45" s="21">
        <f t="shared" si="4"/>
        <v>300000</v>
      </c>
    </row>
    <row r="46" spans="1:8" ht="78.75" x14ac:dyDescent="0.25">
      <c r="A46" s="4">
        <v>37</v>
      </c>
      <c r="B46" s="7" t="s">
        <v>99</v>
      </c>
      <c r="C46" s="7" t="s">
        <v>100</v>
      </c>
      <c r="D46" s="7" t="s">
        <v>101</v>
      </c>
      <c r="E46" s="22">
        <f>'[1]BG-ODT-37'!$D$91</f>
        <v>1500000</v>
      </c>
      <c r="F46" s="21">
        <f t="shared" si="0"/>
        <v>900000</v>
      </c>
      <c r="G46" s="21">
        <f t="shared" si="3"/>
        <v>600000</v>
      </c>
      <c r="H46" s="21">
        <f t="shared" si="4"/>
        <v>300000</v>
      </c>
    </row>
    <row r="47" spans="1:8" ht="31.5" x14ac:dyDescent="0.25">
      <c r="A47" s="4">
        <v>38</v>
      </c>
      <c r="B47" s="7" t="s">
        <v>102</v>
      </c>
      <c r="C47" s="7" t="s">
        <v>103</v>
      </c>
      <c r="D47" s="7" t="s">
        <v>104</v>
      </c>
      <c r="E47" s="22">
        <f>'[1]BG-ODT-38'!$D$91</f>
        <v>1100000</v>
      </c>
      <c r="F47" s="21">
        <f t="shared" si="0"/>
        <v>660000</v>
      </c>
      <c r="G47" s="21">
        <f t="shared" si="3"/>
        <v>440000</v>
      </c>
      <c r="H47" s="21">
        <f t="shared" si="4"/>
        <v>220000</v>
      </c>
    </row>
    <row r="48" spans="1:8" ht="31.5" x14ac:dyDescent="0.25">
      <c r="A48" s="4">
        <v>39</v>
      </c>
      <c r="B48" s="7" t="s">
        <v>105</v>
      </c>
      <c r="C48" s="7" t="s">
        <v>106</v>
      </c>
      <c r="D48" s="7" t="s">
        <v>107</v>
      </c>
      <c r="E48" s="22">
        <f>'[1]BG-ODT-39'!$D$91</f>
        <v>1200000</v>
      </c>
      <c r="F48" s="21">
        <f t="shared" si="0"/>
        <v>720000</v>
      </c>
      <c r="G48" s="21">
        <f t="shared" si="3"/>
        <v>480000</v>
      </c>
      <c r="H48" s="21">
        <f t="shared" si="4"/>
        <v>240000</v>
      </c>
    </row>
    <row r="49" spans="1:8" ht="31.5" x14ac:dyDescent="0.25">
      <c r="A49" s="4">
        <v>40</v>
      </c>
      <c r="B49" s="7" t="s">
        <v>108</v>
      </c>
      <c r="C49" s="7" t="s">
        <v>109</v>
      </c>
      <c r="D49" s="7" t="s">
        <v>110</v>
      </c>
      <c r="E49" s="22">
        <f>'[1]BG-ODT-40'!$D$91</f>
        <v>1700000</v>
      </c>
      <c r="F49" s="21">
        <f t="shared" si="0"/>
        <v>1020000</v>
      </c>
      <c r="G49" s="21">
        <f t="shared" si="3"/>
        <v>680000</v>
      </c>
      <c r="H49" s="21">
        <f t="shared" si="4"/>
        <v>340000</v>
      </c>
    </row>
    <row r="50" spans="1:8" ht="15.75" x14ac:dyDescent="0.25">
      <c r="A50" s="4">
        <v>41</v>
      </c>
      <c r="B50" s="7" t="s">
        <v>111</v>
      </c>
      <c r="C50" s="7"/>
      <c r="D50" s="7"/>
      <c r="E50" s="8"/>
      <c r="F50" s="21"/>
      <c r="G50" s="21"/>
      <c r="H50" s="21"/>
    </row>
    <row r="51" spans="1:8" ht="31.5" x14ac:dyDescent="0.25">
      <c r="A51" s="4" t="s">
        <v>131</v>
      </c>
      <c r="B51" s="7" t="s">
        <v>112</v>
      </c>
      <c r="C51" s="7"/>
      <c r="D51" s="7"/>
      <c r="E51" s="22">
        <f>'[1]BG-ODT-41'!$D$91</f>
        <v>4400000</v>
      </c>
      <c r="F51" s="21">
        <f t="shared" si="0"/>
        <v>2640000</v>
      </c>
      <c r="G51" s="21">
        <f t="shared" ref="G51:G52" si="5">E51*0.4</f>
        <v>1760000</v>
      </c>
      <c r="H51" s="21">
        <f t="shared" ref="H51:H52" si="6">E51*0.2</f>
        <v>880000</v>
      </c>
    </row>
    <row r="52" spans="1:8" ht="47.25" x14ac:dyDescent="0.25">
      <c r="A52" s="4" t="s">
        <v>132</v>
      </c>
      <c r="B52" s="7" t="s">
        <v>113</v>
      </c>
      <c r="C52" s="7"/>
      <c r="D52" s="7"/>
      <c r="E52" s="22">
        <f>'[1]BG-ODT-42'!$D$91</f>
        <v>2100000</v>
      </c>
      <c r="F52" s="21">
        <f t="shared" si="0"/>
        <v>1260000</v>
      </c>
      <c r="G52" s="21">
        <f t="shared" si="5"/>
        <v>840000</v>
      </c>
      <c r="H52" s="21">
        <f t="shared" si="6"/>
        <v>420000</v>
      </c>
    </row>
    <row r="53" spans="1:8" ht="15.75" x14ac:dyDescent="0.25">
      <c r="A53" s="56" t="s">
        <v>133</v>
      </c>
      <c r="B53" s="57"/>
      <c r="C53" s="57"/>
      <c r="D53" s="57"/>
      <c r="E53" s="57"/>
      <c r="F53" s="57"/>
      <c r="G53" s="57"/>
      <c r="H53" s="57"/>
    </row>
    <row r="54" spans="1:8" ht="15.75" x14ac:dyDescent="0.25">
      <c r="A54" s="58" t="s">
        <v>10</v>
      </c>
      <c r="B54" s="59"/>
      <c r="C54" s="59"/>
      <c r="D54" s="59"/>
      <c r="E54" s="60"/>
      <c r="F54" s="61"/>
      <c r="G54" s="61"/>
      <c r="H54" s="61"/>
    </row>
    <row r="55" spans="1:8" ht="15.75" x14ac:dyDescent="0.25">
      <c r="A55" s="4">
        <v>1</v>
      </c>
      <c r="B55" s="7" t="s">
        <v>130</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52"/>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5" customWidth="1"/>
    <col min="9" max="16384" width="9.140625" style="3"/>
  </cols>
  <sheetData>
    <row r="1" spans="1:8" ht="15.75" x14ac:dyDescent="0.25">
      <c r="A1" s="5"/>
      <c r="B1" s="14"/>
      <c r="C1" s="14"/>
      <c r="D1" s="14"/>
      <c r="E1" s="15"/>
      <c r="F1" s="15"/>
      <c r="G1" s="15"/>
      <c r="H1" s="15"/>
    </row>
    <row r="2" spans="1:8" ht="15.75" x14ac:dyDescent="0.25">
      <c r="A2" s="48" t="s">
        <v>157</v>
      </c>
      <c r="B2" s="48"/>
      <c r="C2" s="14"/>
      <c r="D2" s="14"/>
      <c r="E2" s="15"/>
      <c r="F2" s="15"/>
      <c r="G2" s="49" t="s">
        <v>134</v>
      </c>
      <c r="H2" s="49"/>
    </row>
    <row r="3" spans="1:8" ht="15.75" x14ac:dyDescent="0.25">
      <c r="A3" s="13"/>
      <c r="B3" s="14"/>
      <c r="C3" s="14"/>
      <c r="D3" s="14"/>
      <c r="E3" s="15"/>
      <c r="F3" s="15"/>
      <c r="G3" s="15"/>
      <c r="H3" s="15"/>
    </row>
    <row r="4" spans="1:8" ht="15.75" x14ac:dyDescent="0.25">
      <c r="A4" s="54" t="s">
        <v>163</v>
      </c>
      <c r="B4" s="54"/>
      <c r="C4" s="54"/>
      <c r="D4" s="54"/>
      <c r="E4" s="54"/>
      <c r="F4" s="54"/>
      <c r="G4" s="54"/>
      <c r="H4" s="54"/>
    </row>
    <row r="5" spans="1:8" ht="15.75" x14ac:dyDescent="0.25">
      <c r="A5" s="50" t="s">
        <v>129</v>
      </c>
      <c r="B5" s="50"/>
      <c r="C5" s="50"/>
      <c r="D5" s="50"/>
      <c r="E5" s="50"/>
      <c r="F5" s="50"/>
      <c r="G5" s="50"/>
      <c r="H5" s="50"/>
    </row>
    <row r="6" spans="1:8" ht="15.75" x14ac:dyDescent="0.25">
      <c r="A6" s="51" t="s">
        <v>7</v>
      </c>
      <c r="B6" s="51"/>
      <c r="C6" s="51"/>
      <c r="D6" s="51"/>
      <c r="E6" s="51"/>
      <c r="F6" s="51"/>
      <c r="G6" s="51"/>
      <c r="H6" s="51"/>
    </row>
    <row r="7" spans="1:8" ht="15.75" x14ac:dyDescent="0.25">
      <c r="A7" s="53" t="s">
        <v>3</v>
      </c>
      <c r="B7" s="53" t="s">
        <v>4</v>
      </c>
      <c r="C7" s="53" t="s">
        <v>5</v>
      </c>
      <c r="D7" s="53"/>
      <c r="E7" s="53" t="s">
        <v>164</v>
      </c>
      <c r="F7" s="53"/>
      <c r="G7" s="53"/>
      <c r="H7" s="53"/>
    </row>
    <row r="8" spans="1:8" ht="15.75" x14ac:dyDescent="0.25">
      <c r="A8" s="53"/>
      <c r="B8" s="53"/>
      <c r="C8" s="9" t="s">
        <v>8</v>
      </c>
      <c r="D8" s="9" t="s">
        <v>9</v>
      </c>
      <c r="E8" s="16" t="s">
        <v>6</v>
      </c>
      <c r="F8" s="16" t="s">
        <v>115</v>
      </c>
      <c r="G8" s="16" t="s">
        <v>116</v>
      </c>
      <c r="H8" s="16" t="s">
        <v>117</v>
      </c>
    </row>
    <row r="9" spans="1:8" ht="15.75" x14ac:dyDescent="0.25">
      <c r="A9" s="37">
        <v>1</v>
      </c>
      <c r="B9" s="39" t="s">
        <v>155</v>
      </c>
      <c r="C9" s="39"/>
      <c r="D9" s="39"/>
      <c r="E9" s="4"/>
      <c r="F9" s="4"/>
      <c r="G9" s="4"/>
      <c r="H9" s="4"/>
    </row>
    <row r="10" spans="1:8" ht="31.5" x14ac:dyDescent="0.25">
      <c r="A10" s="40">
        <v>1</v>
      </c>
      <c r="B10" s="41" t="s">
        <v>142</v>
      </c>
      <c r="C10" s="41" t="s">
        <v>143</v>
      </c>
      <c r="D10" s="41" t="s">
        <v>144</v>
      </c>
      <c r="E10" s="6">
        <f>'25.1. Đất ở tại nông thôn'!E10*0.7</f>
        <v>847000</v>
      </c>
      <c r="F10" s="6">
        <f>'25.1. Đất ở tại nông thôn'!F10*0.7</f>
        <v>508199.99999999994</v>
      </c>
      <c r="G10" s="6">
        <f>'25.1. Đất ở tại nông thôn'!G10*0.7</f>
        <v>338800</v>
      </c>
      <c r="H10" s="6"/>
    </row>
    <row r="11" spans="1:8" ht="15.75" x14ac:dyDescent="0.25">
      <c r="A11" s="37">
        <v>2</v>
      </c>
      <c r="B11" s="42" t="s">
        <v>154</v>
      </c>
      <c r="C11" s="42"/>
      <c r="D11" s="42"/>
      <c r="E11" s="6"/>
      <c r="F11" s="21"/>
      <c r="G11" s="21"/>
      <c r="H11" s="21"/>
    </row>
    <row r="12" spans="1:8" ht="47.25" x14ac:dyDescent="0.25">
      <c r="A12" s="40">
        <v>1</v>
      </c>
      <c r="B12" s="43" t="s">
        <v>145</v>
      </c>
      <c r="C12" s="43" t="s">
        <v>146</v>
      </c>
      <c r="D12" s="43" t="s">
        <v>147</v>
      </c>
      <c r="E12" s="6">
        <f>'25.1. Đất ở tại nông thôn'!E12*0.7</f>
        <v>903000</v>
      </c>
      <c r="F12" s="6">
        <f>'25.1. Đất ở tại nông thôn'!F12*0.7</f>
        <v>541800</v>
      </c>
      <c r="G12" s="6">
        <f>'25.1. Đất ở tại nông thôn'!G12*0.7</f>
        <v>361200</v>
      </c>
      <c r="H12" s="6"/>
    </row>
    <row r="13" spans="1:8" ht="31.5" x14ac:dyDescent="0.25">
      <c r="A13" s="40">
        <v>2</v>
      </c>
      <c r="B13" s="38" t="s">
        <v>148</v>
      </c>
      <c r="C13" s="38" t="s">
        <v>149</v>
      </c>
      <c r="D13" s="38" t="s">
        <v>150</v>
      </c>
      <c r="E13" s="6">
        <f>'25.1. Đất ở tại nông thôn'!E13*0.7</f>
        <v>357000</v>
      </c>
      <c r="F13" s="6">
        <f>'25.1. Đất ở tại nông thôn'!F13*0.7</f>
        <v>214200</v>
      </c>
      <c r="G13" s="6">
        <f>'25.1. Đất ở tại nông thôn'!G13*0.7</f>
        <v>142800</v>
      </c>
      <c r="H13" s="6"/>
    </row>
    <row r="14" spans="1:8" ht="31.5" x14ac:dyDescent="0.25">
      <c r="A14" s="40">
        <v>3</v>
      </c>
      <c r="B14" s="38" t="s">
        <v>145</v>
      </c>
      <c r="C14" s="38" t="s">
        <v>151</v>
      </c>
      <c r="D14" s="38" t="s">
        <v>152</v>
      </c>
      <c r="E14" s="6">
        <f>'25.1. Đất ở tại nông thôn'!E14*0.7</f>
        <v>237999.99999999997</v>
      </c>
      <c r="F14" s="6">
        <f>'25.1. Đất ở tại nông thôn'!F14*0.7</f>
        <v>142800</v>
      </c>
      <c r="G14" s="6">
        <f>'25.1. Đất ở tại nông thôn'!G14*0.7</f>
        <v>95200</v>
      </c>
      <c r="H14" s="6"/>
    </row>
    <row r="15" spans="1:8" ht="15.75" x14ac:dyDescent="0.25">
      <c r="A15" s="52" t="s">
        <v>159</v>
      </c>
      <c r="B15" s="52"/>
      <c r="C15" s="52"/>
      <c r="D15" s="52"/>
      <c r="E15" s="52"/>
      <c r="F15" s="52"/>
      <c r="G15" s="52"/>
      <c r="H15" s="52"/>
    </row>
    <row r="16" spans="1:8" ht="15.75" x14ac:dyDescent="0.25">
      <c r="A16" s="46" t="s">
        <v>153</v>
      </c>
      <c r="B16" s="46"/>
      <c r="C16" s="46"/>
      <c r="D16" s="46"/>
      <c r="E16" s="46"/>
      <c r="F16" s="46"/>
      <c r="G16" s="46"/>
      <c r="H16" s="46"/>
    </row>
    <row r="17" spans="1:8" ht="31.5" x14ac:dyDescent="0.25">
      <c r="A17" s="4">
        <v>1</v>
      </c>
      <c r="B17" s="44" t="s">
        <v>160</v>
      </c>
      <c r="C17" s="36"/>
      <c r="D17" s="36"/>
      <c r="E17" s="6">
        <f>'25.1. Đất ở tại nông thôn'!E17*0.7</f>
        <v>98000</v>
      </c>
      <c r="F17" s="6"/>
      <c r="G17" s="6"/>
      <c r="H17" s="6"/>
    </row>
    <row r="18" spans="1:8" ht="62.25" customHeight="1" x14ac:dyDescent="0.25">
      <c r="A18" s="14"/>
      <c r="B18" s="14"/>
      <c r="C18" s="14"/>
      <c r="D18" s="14"/>
      <c r="E18" s="15"/>
      <c r="F18" s="15"/>
      <c r="G18" s="15"/>
      <c r="H18" s="15"/>
    </row>
    <row r="19" spans="1:8" ht="62.25" customHeight="1" x14ac:dyDescent="0.25">
      <c r="A19" s="14"/>
      <c r="B19" s="14"/>
      <c r="C19" s="14"/>
      <c r="D19" s="14"/>
      <c r="E19" s="15"/>
      <c r="F19" s="15"/>
      <c r="G19" s="15"/>
      <c r="H19" s="15"/>
    </row>
    <row r="20" spans="1:8" ht="62.25" customHeight="1" x14ac:dyDescent="0.25">
      <c r="A20" s="14"/>
      <c r="B20" s="14"/>
      <c r="C20" s="14"/>
      <c r="D20" s="14"/>
      <c r="E20" s="15"/>
      <c r="F20" s="15"/>
      <c r="G20" s="15"/>
      <c r="H20" s="15"/>
    </row>
    <row r="21" spans="1:8" ht="62.25" customHeight="1" x14ac:dyDescent="0.25">
      <c r="A21" s="14"/>
      <c r="B21" s="14"/>
      <c r="C21" s="14"/>
      <c r="D21" s="14"/>
      <c r="E21" s="15"/>
      <c r="F21" s="15"/>
      <c r="G21" s="15"/>
      <c r="H21" s="15"/>
    </row>
    <row r="22" spans="1:8" ht="62.25" customHeight="1" x14ac:dyDescent="0.25">
      <c r="A22" s="14"/>
      <c r="B22" s="14"/>
      <c r="C22" s="14"/>
      <c r="D22" s="14"/>
      <c r="E22" s="15"/>
      <c r="F22" s="15"/>
      <c r="G22" s="15"/>
      <c r="H22" s="15"/>
    </row>
    <row r="23" spans="1:8" ht="62.25" customHeight="1" x14ac:dyDescent="0.25">
      <c r="A23" s="14"/>
      <c r="B23" s="14"/>
      <c r="C23" s="14"/>
      <c r="D23" s="14"/>
      <c r="E23" s="15"/>
      <c r="F23" s="15"/>
      <c r="G23" s="15"/>
      <c r="H23" s="15"/>
    </row>
    <row r="24" spans="1:8" ht="62.25" customHeight="1" x14ac:dyDescent="0.25">
      <c r="A24" s="14"/>
      <c r="B24" s="14"/>
      <c r="C24" s="14"/>
      <c r="D24" s="14"/>
      <c r="E24" s="15"/>
      <c r="F24" s="15"/>
      <c r="G24" s="15"/>
      <c r="H24" s="15"/>
    </row>
    <row r="25" spans="1:8" ht="62.25" customHeight="1" x14ac:dyDescent="0.25">
      <c r="A25" s="14"/>
      <c r="B25" s="14"/>
      <c r="C25" s="14"/>
      <c r="D25" s="14"/>
      <c r="E25" s="15"/>
      <c r="F25" s="15"/>
      <c r="G25" s="15"/>
      <c r="H25" s="15"/>
    </row>
    <row r="26" spans="1:8" ht="62.25" customHeight="1" x14ac:dyDescent="0.25">
      <c r="A26" s="14"/>
      <c r="B26" s="14"/>
      <c r="C26" s="14"/>
      <c r="D26" s="14"/>
      <c r="E26" s="15"/>
      <c r="F26" s="15"/>
      <c r="G26" s="15"/>
      <c r="H26" s="15"/>
    </row>
    <row r="27" spans="1:8" ht="62.25" customHeight="1" x14ac:dyDescent="0.25">
      <c r="A27" s="14"/>
      <c r="B27" s="14"/>
      <c r="C27" s="14"/>
      <c r="D27" s="14"/>
      <c r="E27" s="15"/>
      <c r="F27" s="15"/>
      <c r="G27" s="15"/>
      <c r="H27" s="15"/>
    </row>
    <row r="28" spans="1:8" ht="62.25" customHeight="1" x14ac:dyDescent="0.25">
      <c r="A28" s="14"/>
      <c r="B28" s="14"/>
      <c r="C28" s="14"/>
      <c r="D28" s="14"/>
      <c r="E28" s="15"/>
      <c r="F28" s="15"/>
      <c r="G28" s="15"/>
      <c r="H28" s="15"/>
    </row>
    <row r="29" spans="1:8" ht="62.25" customHeight="1" x14ac:dyDescent="0.25">
      <c r="A29" s="14"/>
      <c r="B29" s="14"/>
      <c r="C29" s="14"/>
      <c r="D29" s="14"/>
      <c r="E29" s="15"/>
      <c r="F29" s="15"/>
      <c r="G29" s="15"/>
      <c r="H29" s="15"/>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sheetData>
  <mergeCells count="11">
    <mergeCell ref="A2:B2"/>
    <mergeCell ref="G2:H2"/>
    <mergeCell ref="A4:H4"/>
    <mergeCell ref="A5:H5"/>
    <mergeCell ref="A6:H6"/>
    <mergeCell ref="A16:H16"/>
    <mergeCell ref="A7:A8"/>
    <mergeCell ref="B7:B8"/>
    <mergeCell ref="C7:D7"/>
    <mergeCell ref="E7:H7"/>
    <mergeCell ref="A15:H15"/>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E28" sqref="E28"/>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29"/>
      <c r="B1" s="10"/>
      <c r="C1" s="10"/>
      <c r="D1" s="10"/>
      <c r="E1" s="10"/>
    </row>
    <row r="2" spans="1:8" x14ac:dyDescent="0.25">
      <c r="A2" s="69" t="s">
        <v>157</v>
      </c>
      <c r="B2" s="69"/>
      <c r="C2" s="10"/>
      <c r="D2" s="10"/>
      <c r="E2" s="34" t="s">
        <v>139</v>
      </c>
    </row>
    <row r="3" spans="1:8" x14ac:dyDescent="0.25">
      <c r="A3" s="29"/>
      <c r="B3" s="10"/>
      <c r="C3" s="10"/>
      <c r="D3" s="10"/>
      <c r="E3" s="10"/>
    </row>
    <row r="4" spans="1:8" x14ac:dyDescent="0.25">
      <c r="A4" s="65" t="s">
        <v>165</v>
      </c>
      <c r="B4" s="65"/>
      <c r="C4" s="65"/>
      <c r="D4" s="65"/>
      <c r="E4" s="65"/>
    </row>
    <row r="5" spans="1:8" s="3" customFormat="1" ht="15.6" customHeight="1" x14ac:dyDescent="0.25">
      <c r="A5" s="50" t="s">
        <v>129</v>
      </c>
      <c r="B5" s="50"/>
      <c r="C5" s="50"/>
      <c r="D5" s="50"/>
      <c r="E5" s="50"/>
      <c r="F5" s="45"/>
      <c r="G5" s="45"/>
      <c r="H5" s="45"/>
    </row>
    <row r="6" spans="1:8" x14ac:dyDescent="0.25">
      <c r="A6" s="71" t="s">
        <v>140</v>
      </c>
      <c r="B6" s="71"/>
      <c r="C6" s="71"/>
      <c r="D6" s="71"/>
      <c r="E6" s="71"/>
    </row>
    <row r="7" spans="1:8" x14ac:dyDescent="0.25">
      <c r="A7" s="71" t="s">
        <v>118</v>
      </c>
      <c r="B7" s="71"/>
      <c r="C7" s="71"/>
      <c r="D7" s="71"/>
      <c r="E7" s="71"/>
    </row>
    <row r="8" spans="1:8" x14ac:dyDescent="0.25">
      <c r="A8" s="70" t="s">
        <v>123</v>
      </c>
      <c r="B8" s="70"/>
      <c r="C8" s="70"/>
      <c r="D8" s="70"/>
      <c r="E8" s="70"/>
    </row>
    <row r="9" spans="1:8" x14ac:dyDescent="0.25">
      <c r="A9" s="66" t="s">
        <v>119</v>
      </c>
      <c r="B9" s="66" t="s">
        <v>138</v>
      </c>
      <c r="C9" s="68" t="s">
        <v>137</v>
      </c>
      <c r="D9" s="68"/>
      <c r="E9" s="68"/>
    </row>
    <row r="10" spans="1:8" x14ac:dyDescent="0.25">
      <c r="A10" s="67"/>
      <c r="B10" s="67"/>
      <c r="C10" s="2" t="s">
        <v>6</v>
      </c>
      <c r="D10" s="2" t="s">
        <v>115</v>
      </c>
      <c r="E10" s="2" t="s">
        <v>116</v>
      </c>
    </row>
    <row r="11" spans="1:8" x14ac:dyDescent="0.25">
      <c r="A11" s="1">
        <f>MAX(A9)+1</f>
        <v>1</v>
      </c>
      <c r="B11" s="30" t="s">
        <v>154</v>
      </c>
      <c r="C11" s="31">
        <v>51000</v>
      </c>
      <c r="D11" s="31">
        <v>46000</v>
      </c>
      <c r="E11" s="31">
        <v>41000</v>
      </c>
    </row>
    <row r="12" spans="1:8" x14ac:dyDescent="0.25">
      <c r="A12" s="1">
        <v>2</v>
      </c>
      <c r="B12" s="30" t="s">
        <v>155</v>
      </c>
      <c r="C12" s="31">
        <v>51000</v>
      </c>
      <c r="D12" s="31">
        <v>46000</v>
      </c>
      <c r="E12" s="31">
        <v>41000</v>
      </c>
    </row>
    <row r="13" spans="1:8" x14ac:dyDescent="0.25">
      <c r="A13" s="1">
        <v>3</v>
      </c>
      <c r="B13" s="32" t="s">
        <v>156</v>
      </c>
      <c r="C13" s="31">
        <v>51000</v>
      </c>
      <c r="D13" s="31">
        <v>46000</v>
      </c>
      <c r="E13" s="31">
        <v>41000</v>
      </c>
    </row>
    <row r="14" spans="1:8" x14ac:dyDescent="0.25">
      <c r="A14" s="33"/>
      <c r="B14" s="33"/>
      <c r="C14" s="33"/>
      <c r="D14" s="33"/>
      <c r="E14" s="33"/>
    </row>
    <row r="15" spans="1:8" x14ac:dyDescent="0.25">
      <c r="A15" s="71" t="s">
        <v>141</v>
      </c>
      <c r="B15" s="71"/>
      <c r="C15" s="71"/>
      <c r="D15" s="71"/>
      <c r="E15" s="71"/>
    </row>
    <row r="16" spans="1:8" x14ac:dyDescent="0.25">
      <c r="A16" s="70" t="s">
        <v>123</v>
      </c>
      <c r="B16" s="70"/>
      <c r="C16" s="70"/>
      <c r="D16" s="70"/>
      <c r="E16" s="70"/>
    </row>
    <row r="17" spans="1:5" x14ac:dyDescent="0.25">
      <c r="A17" s="66" t="s">
        <v>119</v>
      </c>
      <c r="B17" s="66" t="s">
        <v>138</v>
      </c>
      <c r="C17" s="68" t="s">
        <v>137</v>
      </c>
      <c r="D17" s="68"/>
      <c r="E17" s="68"/>
    </row>
    <row r="18" spans="1:5" x14ac:dyDescent="0.25">
      <c r="A18" s="67"/>
      <c r="B18" s="67"/>
      <c r="C18" s="2" t="s">
        <v>6</v>
      </c>
      <c r="D18" s="2" t="s">
        <v>115</v>
      </c>
      <c r="E18" s="2" t="s">
        <v>116</v>
      </c>
    </row>
    <row r="19" spans="1:5" x14ac:dyDescent="0.25">
      <c r="A19" s="1">
        <f>MAX(A17)+1</f>
        <v>1</v>
      </c>
      <c r="B19" s="32" t="str">
        <f>B11</f>
        <v>Xã Lương Năng cũ</v>
      </c>
      <c r="C19" s="31">
        <v>45000</v>
      </c>
      <c r="D19" s="31">
        <v>41000</v>
      </c>
      <c r="E19" s="31">
        <v>36000</v>
      </c>
    </row>
    <row r="20" spans="1:5" x14ac:dyDescent="0.25">
      <c r="A20" s="1">
        <v>2</v>
      </c>
      <c r="B20" s="32" t="str">
        <f>B12</f>
        <v>Xã Tri Lễ cũ</v>
      </c>
      <c r="C20" s="31">
        <v>45000</v>
      </c>
      <c r="D20" s="31">
        <v>41000</v>
      </c>
      <c r="E20" s="31">
        <v>36000</v>
      </c>
    </row>
    <row r="21" spans="1:5" x14ac:dyDescent="0.25">
      <c r="A21" s="1">
        <v>3</v>
      </c>
      <c r="B21" s="32" t="str">
        <f>B13</f>
        <v>Xã Hữu Lễ cũ</v>
      </c>
      <c r="C21" s="31">
        <v>45000</v>
      </c>
      <c r="D21" s="31">
        <v>41000</v>
      </c>
      <c r="E21" s="31">
        <v>36000</v>
      </c>
    </row>
    <row r="22" spans="1:5" x14ac:dyDescent="0.25">
      <c r="A22" s="33"/>
      <c r="B22" s="33"/>
      <c r="C22" s="33"/>
      <c r="D22" s="33"/>
      <c r="E22" s="33"/>
    </row>
    <row r="23" spans="1:5" x14ac:dyDescent="0.25">
      <c r="A23" s="71" t="s">
        <v>120</v>
      </c>
      <c r="B23" s="71"/>
      <c r="C23" s="71"/>
      <c r="D23" s="71"/>
      <c r="E23" s="71"/>
    </row>
    <row r="24" spans="1:5" x14ac:dyDescent="0.25">
      <c r="A24" s="70" t="s">
        <v>123</v>
      </c>
      <c r="B24" s="70"/>
      <c r="C24" s="70"/>
      <c r="D24" s="70"/>
      <c r="E24" s="70"/>
    </row>
    <row r="25" spans="1:5" x14ac:dyDescent="0.25">
      <c r="A25" s="66" t="s">
        <v>119</v>
      </c>
      <c r="B25" s="66" t="s">
        <v>138</v>
      </c>
      <c r="C25" s="68" t="s">
        <v>137</v>
      </c>
      <c r="D25" s="68"/>
      <c r="E25" s="68"/>
    </row>
    <row r="26" spans="1:5" x14ac:dyDescent="0.25">
      <c r="A26" s="67"/>
      <c r="B26" s="67"/>
      <c r="C26" s="2" t="s">
        <v>6</v>
      </c>
      <c r="D26" s="2" t="s">
        <v>115</v>
      </c>
      <c r="E26" s="2" t="s">
        <v>116</v>
      </c>
    </row>
    <row r="27" spans="1:5" x14ac:dyDescent="0.25">
      <c r="A27" s="1">
        <f>MAX(A25)+1</f>
        <v>1</v>
      </c>
      <c r="B27" s="32" t="str">
        <f>B11</f>
        <v>Xã Lương Năng cũ</v>
      </c>
      <c r="C27" s="31">
        <v>40000</v>
      </c>
      <c r="D27" s="31">
        <v>36000</v>
      </c>
      <c r="E27" s="31">
        <v>32000</v>
      </c>
    </row>
    <row r="28" spans="1:5" x14ac:dyDescent="0.25">
      <c r="A28" s="1">
        <v>2</v>
      </c>
      <c r="B28" s="32" t="str">
        <f>B12</f>
        <v>Xã Tri Lễ cũ</v>
      </c>
      <c r="C28" s="31">
        <v>40000</v>
      </c>
      <c r="D28" s="31">
        <v>36000</v>
      </c>
      <c r="E28" s="31">
        <v>32000</v>
      </c>
    </row>
    <row r="29" spans="1:5" x14ac:dyDescent="0.25">
      <c r="A29" s="1">
        <v>3</v>
      </c>
      <c r="B29" s="32" t="str">
        <f>B13</f>
        <v>Xã Hữu Lễ cũ</v>
      </c>
      <c r="C29" s="31">
        <v>40000</v>
      </c>
      <c r="D29" s="31">
        <v>36000</v>
      </c>
      <c r="E29" s="31">
        <v>32000</v>
      </c>
    </row>
    <row r="30" spans="1:5" x14ac:dyDescent="0.25">
      <c r="A30" s="33"/>
      <c r="B30" s="33"/>
      <c r="C30" s="33"/>
      <c r="D30" s="33"/>
      <c r="E30" s="33"/>
    </row>
    <row r="31" spans="1:5" x14ac:dyDescent="0.25">
      <c r="A31" s="71" t="s">
        <v>121</v>
      </c>
      <c r="B31" s="71"/>
      <c r="C31" s="71"/>
      <c r="D31" s="71"/>
      <c r="E31" s="71"/>
    </row>
    <row r="32" spans="1:5" x14ac:dyDescent="0.25">
      <c r="A32" s="70" t="s">
        <v>123</v>
      </c>
      <c r="B32" s="70"/>
      <c r="C32" s="70"/>
      <c r="D32" s="70"/>
      <c r="E32" s="70"/>
    </row>
    <row r="33" spans="1:5" x14ac:dyDescent="0.25">
      <c r="A33" s="66" t="s">
        <v>119</v>
      </c>
      <c r="B33" s="66" t="s">
        <v>138</v>
      </c>
      <c r="C33" s="68" t="s">
        <v>137</v>
      </c>
      <c r="D33" s="68"/>
      <c r="E33" s="68"/>
    </row>
    <row r="34" spans="1:5" x14ac:dyDescent="0.25">
      <c r="A34" s="67"/>
      <c r="B34" s="67"/>
      <c r="C34" s="2" t="s">
        <v>6</v>
      </c>
      <c r="D34" s="2" t="s">
        <v>115</v>
      </c>
      <c r="E34" s="2" t="s">
        <v>116</v>
      </c>
    </row>
    <row r="35" spans="1:5" x14ac:dyDescent="0.25">
      <c r="A35" s="1">
        <f>MAX(A33)+1</f>
        <v>1</v>
      </c>
      <c r="B35" s="32" t="str">
        <f>B11</f>
        <v>Xã Lương Năng cũ</v>
      </c>
      <c r="C35" s="31">
        <v>36000</v>
      </c>
      <c r="D35" s="31">
        <v>32000</v>
      </c>
      <c r="E35" s="31">
        <v>30000</v>
      </c>
    </row>
    <row r="36" spans="1:5" x14ac:dyDescent="0.25">
      <c r="A36" s="1">
        <v>2</v>
      </c>
      <c r="B36" s="32" t="str">
        <f>B12</f>
        <v>Xã Tri Lễ cũ</v>
      </c>
      <c r="C36" s="31">
        <v>36000</v>
      </c>
      <c r="D36" s="31">
        <v>32000</v>
      </c>
      <c r="E36" s="31">
        <v>30000</v>
      </c>
    </row>
    <row r="37" spans="1:5" x14ac:dyDescent="0.25">
      <c r="A37" s="1">
        <v>3</v>
      </c>
      <c r="B37" s="32" t="str">
        <f>B13</f>
        <v>Xã Hữu Lễ cũ</v>
      </c>
      <c r="C37" s="31">
        <v>36000</v>
      </c>
      <c r="D37" s="31">
        <v>32000</v>
      </c>
      <c r="E37" s="31">
        <v>30000</v>
      </c>
    </row>
    <row r="38" spans="1:5" x14ac:dyDescent="0.25">
      <c r="A38" s="33"/>
      <c r="B38" s="33"/>
      <c r="C38" s="33"/>
      <c r="D38" s="33"/>
      <c r="E38" s="33"/>
    </row>
    <row r="39" spans="1:5" x14ac:dyDescent="0.25">
      <c r="A39" s="71" t="s">
        <v>122</v>
      </c>
      <c r="B39" s="71"/>
      <c r="C39" s="71"/>
      <c r="D39" s="71"/>
      <c r="E39" s="71"/>
    </row>
    <row r="40" spans="1:5" x14ac:dyDescent="0.25">
      <c r="A40" s="78" t="s">
        <v>123</v>
      </c>
      <c r="B40" s="78"/>
      <c r="C40" s="78"/>
      <c r="D40" s="78"/>
      <c r="E40" s="78"/>
    </row>
    <row r="41" spans="1:5" ht="31.5" x14ac:dyDescent="0.25">
      <c r="A41" s="2" t="s">
        <v>119</v>
      </c>
      <c r="B41" s="27" t="s">
        <v>138</v>
      </c>
      <c r="C41" s="68" t="s">
        <v>137</v>
      </c>
      <c r="D41" s="68"/>
      <c r="E41" s="68"/>
    </row>
    <row r="42" spans="1:5" x14ac:dyDescent="0.25">
      <c r="A42" s="1">
        <f>MAX(A41)+1</f>
        <v>1</v>
      </c>
      <c r="B42" s="32" t="str">
        <f>B11</f>
        <v>Xã Lương Năng cũ</v>
      </c>
      <c r="C42" s="72">
        <v>6000</v>
      </c>
      <c r="D42" s="73"/>
      <c r="E42" s="74"/>
    </row>
    <row r="43" spans="1:5" x14ac:dyDescent="0.25">
      <c r="A43" s="1">
        <v>2</v>
      </c>
      <c r="B43" s="32" t="str">
        <f>B12</f>
        <v>Xã Tri Lễ cũ</v>
      </c>
      <c r="C43" s="75">
        <v>6000</v>
      </c>
      <c r="D43" s="76"/>
      <c r="E43" s="77"/>
    </row>
    <row r="44" spans="1:5" x14ac:dyDescent="0.25">
      <c r="A44" s="1">
        <v>3</v>
      </c>
      <c r="B44" s="32" t="str">
        <f>B13</f>
        <v>Xã Hữu Lễ cũ</v>
      </c>
      <c r="C44" s="75">
        <v>6000</v>
      </c>
      <c r="D44" s="76"/>
      <c r="E44" s="77"/>
    </row>
  </sheetData>
  <mergeCells count="30">
    <mergeCell ref="C42:E42"/>
    <mergeCell ref="C43:E43"/>
    <mergeCell ref="C44:E44"/>
    <mergeCell ref="A5:E5"/>
    <mergeCell ref="A39:E39"/>
    <mergeCell ref="A32:E32"/>
    <mergeCell ref="A40:E40"/>
    <mergeCell ref="C41:E41"/>
    <mergeCell ref="C33:E33"/>
    <mergeCell ref="A33:A34"/>
    <mergeCell ref="B33:B34"/>
    <mergeCell ref="A31:E31"/>
    <mergeCell ref="A17:A18"/>
    <mergeCell ref="B17:B18"/>
    <mergeCell ref="A4:E4"/>
    <mergeCell ref="A25:A26"/>
    <mergeCell ref="B25:B26"/>
    <mergeCell ref="C25:E25"/>
    <mergeCell ref="A2:B2"/>
    <mergeCell ref="A8:E8"/>
    <mergeCell ref="A16:E16"/>
    <mergeCell ref="A24:E24"/>
    <mergeCell ref="A6:E6"/>
    <mergeCell ref="A7:E7"/>
    <mergeCell ref="A15:E15"/>
    <mergeCell ref="A23:E23"/>
    <mergeCell ref="A9:A10"/>
    <mergeCell ref="B9:B10"/>
    <mergeCell ref="C17:E17"/>
    <mergeCell ref="C9:E9"/>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25.1. Đất ở tại nông thôn</vt:lpstr>
      <vt:lpstr>8.3. Đất TMDV tại đô thị</vt:lpstr>
      <vt:lpstr>25.2. Đất TMDV tại nông thôn</vt:lpstr>
      <vt:lpstr>8.5. Đất SXPNN tại đô thị</vt:lpstr>
      <vt:lpstr>25.3. Đất SXPNN tại nông thôn</vt:lpstr>
      <vt:lpstr>25.4. Đất NN</vt:lpstr>
      <vt:lpstr>'25.1. Đất ở tại nông thôn'!Print_Titles</vt:lpstr>
      <vt:lpstr>'25.2. Đất TMDV tại nông thôn'!Print_Titles</vt:lpstr>
      <vt:lpstr>'25.3. Đất SXPNN tại nông thôn'!Print_Titles</vt:lpstr>
      <vt:lpstr>'8.1. Đất ở tại đô thị '!Print_Titles</vt:lpstr>
      <vt:lpstr>'8.3. Đất TMDV tại đô thị'!Print_Titles</vt:lpstr>
      <vt:lpstr>'8.5. Đất SXPNN tại đô thị'!Print_Titles</vt:lpstr>
      <vt:lpstr>'25.1. Đất ở tại nông thôn'!Vùng_In</vt:lpstr>
      <vt:lpstr>'25.2. Đất TMDV tại nông thôn'!Vùng_In</vt:lpstr>
      <vt:lpstr>'25.3. Đất SXPNN tại nông thôn'!Vùng_In</vt:lpstr>
      <vt:lpstr>'25.4.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2025-08-31T08:37:56Z</dcterms:modified>
</cp:coreProperties>
</file>